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972" firstSheet="1" activeTab="1"/>
  </bookViews>
  <sheets>
    <sheet name="Sheet1" sheetId="1" state="hidden" r:id="rId1"/>
    <sheet name="fase 2" sheetId="2" r:id="rId2"/>
  </sheets>
  <externalReferences>
    <externalReference r:id="rId5"/>
  </externalReferences>
  <definedNames>
    <definedName name="beginpositionmtst">'fase 2'!$B$12</definedName>
    <definedName name="beginpositionvariabeldeel">'fase 2'!$A$12</definedName>
    <definedName name="beginpositionvariabeldeel2">'fase 2'!$A$13</definedName>
    <definedName name="CRITERIA" localSheetId="1">'fase 2'!$AB$1:$AB$2</definedName>
    <definedName name="endposition">'fase 2'!$B$974</definedName>
    <definedName name="PAGE1">'[1]Sheet1'!$A$1:$AB$67</definedName>
    <definedName name="PAGE1B">'[1]Sheet1'!$A$1:$AA$26</definedName>
    <definedName name="PAGE1W">'[1]Sheet1'!$B$1:$BR$38</definedName>
    <definedName name="PAGE2">'[1]Sheet1'!$A$28:$AB$102</definedName>
    <definedName name="PAGE2W">'[1]Sheet1'!$B$19:$AE$89</definedName>
    <definedName name="PAGE3">'[1]Sheet1'!$A$103:$AB$103</definedName>
    <definedName name="PAGE4">'[1]Sheet1'!#REF!</definedName>
    <definedName name="_xlnm.Print_Area" localSheetId="1">'fase 2'!$A$5:$U$976</definedName>
    <definedName name="_xlnm.Print_Titles" localSheetId="1">'fase 2'!$7:$11</definedName>
    <definedName name="Z_2CAC3944_CD82_4196_9146_618831FA0F29_.wvu.Cols" localSheetId="1" hidden="1">'fase 2'!$B:$B,'fase 2'!$F:$U,'fase 2'!$W:$IV</definedName>
    <definedName name="Z_2CAC3944_CD82_4196_9146_618831FA0F29_.wvu.FilterData" localSheetId="1" hidden="1">'fase 2'!$A$11:$AF$974</definedName>
    <definedName name="Z_2CAC3944_CD82_4196_9146_618831FA0F29_.wvu.PrintArea" localSheetId="1" hidden="1">'fase 2'!$A$5:$U$976</definedName>
    <definedName name="Z_2CAC3944_CD82_4196_9146_618831FA0F29_.wvu.PrintTitles" localSheetId="1" hidden="1">'fase 2'!$7:$11</definedName>
    <definedName name="Z_2CAC3944_CD82_4196_9146_618831FA0F29_.wvu.Rows" localSheetId="1" hidden="1">'fase 2'!$977:$65536,'fase 2'!$1:$4,'fase 2'!$6:$6,'fase 2'!$9:$9,'fase 2'!$976:$976,'fase 2'!#REF!</definedName>
    <definedName name="Z_83DB2402_2EB3_496D_89B0_EEA92DAD69F6_.wvu.Cols" localSheetId="1" hidden="1">'fase 2'!$B:$B,'fase 2'!$W:$IV</definedName>
    <definedName name="Z_83DB2402_2EB3_496D_89B0_EEA92DAD69F6_.wvu.FilterData" localSheetId="1" hidden="1">'fase 2'!$A$11:$AF$974</definedName>
    <definedName name="Z_83DB2402_2EB3_496D_89B0_EEA92DAD69F6_.wvu.PrintArea" localSheetId="1" hidden="1">'fase 2'!$A$5:$U$976</definedName>
    <definedName name="Z_83DB2402_2EB3_496D_89B0_EEA92DAD69F6_.wvu.PrintTitles" localSheetId="1" hidden="1">'fase 2'!$7:$11</definedName>
    <definedName name="Z_83DB2402_2EB3_496D_89B0_EEA92DAD69F6_.wvu.Rows" localSheetId="1" hidden="1">'fase 2'!$977:$65536,'fase 2'!$2:$5,'fase 2'!#REF!</definedName>
    <definedName name="Z_CB4A75CC_8423_48C1_B1C2_21BE8B92DFCB_.wvu.Cols" localSheetId="1" hidden="1">'fase 2'!#REF!,'fase 2'!$W:$IV</definedName>
    <definedName name="Z_CB4A75CC_8423_48C1_B1C2_21BE8B92DFCB_.wvu.FilterData" localSheetId="1" hidden="1">'fase 2'!$A$11:$AF$974</definedName>
    <definedName name="Z_CB4A75CC_8423_48C1_B1C2_21BE8B92DFCB_.wvu.PrintArea" localSheetId="1" hidden="1">'fase 2'!$A$5:$U$976</definedName>
    <definedName name="Z_CB4A75CC_8423_48C1_B1C2_21BE8B92DFCB_.wvu.PrintTitles" localSheetId="1" hidden="1">'fase 2'!$7:$11</definedName>
    <definedName name="Z_CB4A75CC_8423_48C1_B1C2_21BE8B92DFCB_.wvu.Rows" localSheetId="1" hidden="1">'fase 2'!$977:$65536,'fase 2'!$2:$5,'fase 2'!#REF!</definedName>
    <definedName name="Z_DDBDF3D7_7C1B_4BB2_BD8D_467E1753D5E2_.wvu.Cols" localSheetId="1" hidden="1">'fase 2'!#REF!,'fase 2'!$F:$U,'fase 2'!$W:$IV</definedName>
    <definedName name="Z_DDBDF3D7_7C1B_4BB2_BD8D_467E1753D5E2_.wvu.FilterData" localSheetId="1" hidden="1">'fase 2'!$A$11:$AF$974</definedName>
    <definedName name="Z_DDBDF3D7_7C1B_4BB2_BD8D_467E1753D5E2_.wvu.PrintArea" localSheetId="1" hidden="1">'fase 2'!$A$5:$U$976</definedName>
    <definedName name="Z_DDBDF3D7_7C1B_4BB2_BD8D_467E1753D5E2_.wvu.PrintTitles" localSheetId="1" hidden="1">'fase 2'!$7:$11</definedName>
    <definedName name="Z_DDBDF3D7_7C1B_4BB2_BD8D_467E1753D5E2_.wvu.Rows" localSheetId="1" hidden="1">'fase 2'!$977:$65536,'fase 2'!$1:$4,'fase 2'!$6:$6,'fase 2'!$9:$9,'fase 2'!$976:$976,'fase 2'!#REF!</definedName>
  </definedNames>
  <calcPr fullCalcOnLoad="1"/>
</workbook>
</file>

<file path=xl/sharedStrings.xml><?xml version="1.0" encoding="utf-8"?>
<sst xmlns="http://schemas.openxmlformats.org/spreadsheetml/2006/main" count="2273" uniqueCount="2236">
  <si>
    <t>2.6.5</t>
  </si>
  <si>
    <t>2.6.6</t>
  </si>
  <si>
    <t>RH Maastricht Grensmaas MER</t>
  </si>
  <si>
    <t>7304225</t>
  </si>
  <si>
    <t>Steeno VV65075 Ottenburg OO</t>
  </si>
  <si>
    <t>7304226</t>
  </si>
  <si>
    <t>TFES "Portaal" act int</t>
  </si>
  <si>
    <t>7304227</t>
  </si>
  <si>
    <t>TOTAL A'pen ScheldelaanKVC Mon</t>
  </si>
  <si>
    <t>7304228</t>
  </si>
  <si>
    <t>TOTAL558 Kiewit Mon3</t>
  </si>
  <si>
    <t>7304229</t>
  </si>
  <si>
    <t>Nollet Ardooie BBO</t>
  </si>
  <si>
    <t>7304230</t>
  </si>
  <si>
    <t>JET182 Brugge BO</t>
  </si>
  <si>
    <t>7304231</t>
  </si>
  <si>
    <t>Q8 Niel OBO</t>
  </si>
  <si>
    <t>7304234</t>
  </si>
  <si>
    <t>TOTAL Ieper VC</t>
  </si>
  <si>
    <t>7304235</t>
  </si>
  <si>
    <t>TOTAL Roeselare Sidema VC</t>
  </si>
  <si>
    <t>7304237</t>
  </si>
  <si>
    <t>TFES depot Marbehan int</t>
  </si>
  <si>
    <t>7304238</t>
  </si>
  <si>
    <t>TOTAL Waarloos verbouwing VC</t>
  </si>
  <si>
    <t>7304239</t>
  </si>
  <si>
    <t>Dumo Roeselare BSP</t>
  </si>
  <si>
    <t>7304240</t>
  </si>
  <si>
    <t>JET175 Nivelles EI</t>
  </si>
  <si>
    <t>7304241</t>
  </si>
  <si>
    <t>Q8 Evere san</t>
  </si>
  <si>
    <t>7304242</t>
  </si>
  <si>
    <t>TOTAL958 Zeebrugge san</t>
  </si>
  <si>
    <t>7304243</t>
  </si>
  <si>
    <t>Q8 St.Niklaas nulonderzoek</t>
  </si>
  <si>
    <t>7304245</t>
  </si>
  <si>
    <t>TOTAL942 Knokke 'Boon' san</t>
  </si>
  <si>
    <t>7304246</t>
  </si>
  <si>
    <t>JET111 Gent BO</t>
  </si>
  <si>
    <t>7304247</t>
  </si>
  <si>
    <t>TOTAL 569 Genk Bestek</t>
  </si>
  <si>
    <t>7304248</t>
  </si>
  <si>
    <t>JET086 Triomf san 2de fase</t>
  </si>
  <si>
    <t>7304249</t>
  </si>
  <si>
    <t>SS121 Anderlecht Note compl.</t>
  </si>
  <si>
    <t>7304252</t>
  </si>
  <si>
    <t>JET026 Vilvoorde OO hoofdkwart</t>
  </si>
  <si>
    <t>7304255</t>
  </si>
  <si>
    <t>TOTAL968 Huy Mon1</t>
  </si>
  <si>
    <t>7304256</t>
  </si>
  <si>
    <t>Q8 Comines int</t>
  </si>
  <si>
    <t>7304257</t>
  </si>
  <si>
    <t>Q8 Schoten sec opinion BSP</t>
  </si>
  <si>
    <t>7304258</t>
  </si>
  <si>
    <t>Q8 Strombeek-Bever BO</t>
  </si>
  <si>
    <t>7304260</t>
  </si>
  <si>
    <t>Vervaeke Roeselare san</t>
  </si>
  <si>
    <t>7304261</t>
  </si>
  <si>
    <t>Q8 St.Agatha Berchem SO</t>
  </si>
  <si>
    <t>7304262</t>
  </si>
  <si>
    <t>JET208 Visé opvolging in situ</t>
  </si>
  <si>
    <t>7304265</t>
  </si>
  <si>
    <t>Shell Herentals bestek san</t>
  </si>
  <si>
    <t>7304266</t>
  </si>
  <si>
    <t>TOTAL Jabbeke-N bestek in situ</t>
  </si>
  <si>
    <t>7304267</t>
  </si>
  <si>
    <t>7304268</t>
  </si>
  <si>
    <t>FRA onderz. tankenpark deelg44</t>
  </si>
  <si>
    <t>7304270</t>
  </si>
  <si>
    <t>Q8 St.Niklaas san</t>
  </si>
  <si>
    <t>7304271</t>
  </si>
  <si>
    <t>Q8 Harelbeke san</t>
  </si>
  <si>
    <t>7304272</t>
  </si>
  <si>
    <t>Q8 Wommelgem bestek</t>
  </si>
  <si>
    <t>7304273</t>
  </si>
  <si>
    <t>Q8 Hasselt bestek</t>
  </si>
  <si>
    <t>7304274</t>
  </si>
  <si>
    <t>GRALEX Leffe aménage écologiqu</t>
  </si>
  <si>
    <t>7304275</t>
  </si>
  <si>
    <t>SS539 Merksem BO</t>
  </si>
  <si>
    <t>7304276</t>
  </si>
  <si>
    <t>SS580 Geel BO</t>
  </si>
  <si>
    <t>7304277</t>
  </si>
  <si>
    <t>JET New Coss Jambes EI</t>
  </si>
  <si>
    <t>7304278</t>
  </si>
  <si>
    <t>JET150 Huy "Batta" PA</t>
  </si>
  <si>
    <t>7304279</t>
  </si>
  <si>
    <t>JET041 Gembloux EI</t>
  </si>
  <si>
    <t>7304280</t>
  </si>
  <si>
    <t>Q8 Verlaine bestek</t>
  </si>
  <si>
    <t>7304281</t>
  </si>
  <si>
    <t>JET029 Belgrade/Namur EI</t>
  </si>
  <si>
    <t>7304282</t>
  </si>
  <si>
    <t>JET073 La Plante/Namur EI</t>
  </si>
  <si>
    <t>7304283</t>
  </si>
  <si>
    <t>Spaque Flémalle Saule Bomel EO</t>
  </si>
  <si>
    <t>7304284</t>
  </si>
  <si>
    <t>OVAM Mol studie Balmatt san</t>
  </si>
  <si>
    <t>7304285</t>
  </si>
  <si>
    <t>TOTAL depot Oostende BSP</t>
  </si>
  <si>
    <t>7304288</t>
  </si>
  <si>
    <t>TOTAL Alma Mol VC</t>
  </si>
  <si>
    <t>7304289</t>
  </si>
  <si>
    <t>Redevco St.Eloois Vijve BO</t>
  </si>
  <si>
    <t>7304290</t>
  </si>
  <si>
    <t>AMINAL Bergerven NIP</t>
  </si>
  <si>
    <t>7304291</t>
  </si>
  <si>
    <t>SS431 Bonheiden Mon4</t>
  </si>
  <si>
    <t>7304293</t>
  </si>
  <si>
    <t>TOTAL939 Gistel BSP</t>
  </si>
  <si>
    <t>7304294</t>
  </si>
  <si>
    <t>TOTAL980 Pont Canal PA</t>
  </si>
  <si>
    <t>7304296</t>
  </si>
  <si>
    <t>TOTAL524 Berthout BSP</t>
  </si>
  <si>
    <t>7304297</t>
  </si>
  <si>
    <t>TFE Oleon Oelegem BSP</t>
  </si>
  <si>
    <t>7304299</t>
  </si>
  <si>
    <t>SS729 Evere ass</t>
  </si>
  <si>
    <t>7304300</t>
  </si>
  <si>
    <t>JET080 Liège EI</t>
  </si>
  <si>
    <t>7304301</t>
  </si>
  <si>
    <t>JET033 Ronse BO</t>
  </si>
  <si>
    <t>7304302</t>
  </si>
  <si>
    <t>JET206 Grez-Doiceau EI</t>
  </si>
  <si>
    <t>7304303</t>
  </si>
  <si>
    <t>JET232 Jodoigne EI</t>
  </si>
  <si>
    <t>7304305</t>
  </si>
  <si>
    <t>SS827 Orp-Jauche Ass.</t>
  </si>
  <si>
    <t>7304306</t>
  </si>
  <si>
    <t>SS427 St-Michiels-Brugge Act O</t>
  </si>
  <si>
    <t>7304307</t>
  </si>
  <si>
    <t>Total Duchesne Waterloo int</t>
  </si>
  <si>
    <t>7304310</t>
  </si>
  <si>
    <t>JET103 Grembergen BBO</t>
  </si>
  <si>
    <t>7304311</t>
  </si>
  <si>
    <t>JET229 Londerzeel BBO</t>
  </si>
  <si>
    <t>7304312</t>
  </si>
  <si>
    <t>JET027 Hasselt BSP</t>
  </si>
  <si>
    <t>7304316</t>
  </si>
  <si>
    <t>TOTAL930 Alma Mol Bestek</t>
  </si>
  <si>
    <t>7304317</t>
  </si>
  <si>
    <t>Q8 Rekkem BBO (sluiting)</t>
  </si>
  <si>
    <t>7304319</t>
  </si>
  <si>
    <t>SS599 Braine-l'Alleud PA</t>
  </si>
  <si>
    <t>7304320</t>
  </si>
  <si>
    <t>SS763 Jemappes (Wilson) Ass.</t>
  </si>
  <si>
    <t>7304321</t>
  </si>
  <si>
    <t>TOTAL AWZI Minderhout-Noord VC</t>
  </si>
  <si>
    <t>7304322</t>
  </si>
  <si>
    <t>JET090 Kraainem OBO</t>
  </si>
  <si>
    <t>7304323</t>
  </si>
  <si>
    <t>JET203 Kessel-Lo BBO</t>
  </si>
  <si>
    <t>7304324</t>
  </si>
  <si>
    <t>JET240 Aalst OBO</t>
  </si>
  <si>
    <t>7304325</t>
  </si>
  <si>
    <t>JET242 Geel OBO</t>
  </si>
  <si>
    <t>7304326</t>
  </si>
  <si>
    <t>JET97 St-Agatha-Berchem PO</t>
  </si>
  <si>
    <t>7304327</t>
  </si>
  <si>
    <t>JET145 Muizen BBO</t>
  </si>
  <si>
    <t>7304328</t>
  </si>
  <si>
    <t>JET159 Anderlecht PO</t>
  </si>
  <si>
    <t>7304329</t>
  </si>
  <si>
    <t>TOTAL Corbais DT</t>
  </si>
  <si>
    <t>7304330</t>
  </si>
  <si>
    <t>TOTAL2140 Camelias DT</t>
  </si>
  <si>
    <t>7304331</t>
  </si>
  <si>
    <t>TOTAL856 Herstal DT</t>
  </si>
  <si>
    <t>7304332</t>
  </si>
  <si>
    <t>TOTAL911 Bastogne DT</t>
  </si>
  <si>
    <t>7304334</t>
  </si>
  <si>
    <t>TOTAL537 Haacht Mon1</t>
  </si>
  <si>
    <t>7304335</t>
  </si>
  <si>
    <t>TOTAL745 Sidema Bestek in-situ</t>
  </si>
  <si>
    <t>7304336</t>
  </si>
  <si>
    <t>TOTAL533 Zwijndrecht 1 Bestek</t>
  </si>
  <si>
    <t>7304337</t>
  </si>
  <si>
    <t>TOTAL613 Waarloos-Oost BSP</t>
  </si>
  <si>
    <t>7304338</t>
  </si>
  <si>
    <t>SS533 Barchon &gt; Liège int 2</t>
  </si>
  <si>
    <t>7304339</t>
  </si>
  <si>
    <t>TOTAL954 Turnhout Werkomschr.</t>
  </si>
  <si>
    <t>7304340</t>
  </si>
  <si>
    <t>TOTAL934 Antwerpen Delwaidedok</t>
  </si>
  <si>
    <t>7304341</t>
  </si>
  <si>
    <t>JET011 Ukkel PO</t>
  </si>
  <si>
    <t>7304342</t>
  </si>
  <si>
    <t>JET126 Laken PO</t>
  </si>
  <si>
    <t>7304343</t>
  </si>
  <si>
    <t>selected</t>
  </si>
  <si>
    <t>JET154 Sint-Jans-Molenbeek PO</t>
  </si>
  <si>
    <t>7304345</t>
  </si>
  <si>
    <t>Q8 Asper Gavere Bestek</t>
  </si>
  <si>
    <t>7304347</t>
  </si>
  <si>
    <t>SS071 Anderlecht EA</t>
  </si>
  <si>
    <t>7304348</t>
  </si>
  <si>
    <t>JET193 St.Niklaas Mon</t>
  </si>
  <si>
    <t>7304349</t>
  </si>
  <si>
    <t>JET219 Gent OO</t>
  </si>
  <si>
    <t>7304350</t>
  </si>
  <si>
    <t>FRA Opv. san. tankpark 588</t>
  </si>
  <si>
    <t>7304351</t>
  </si>
  <si>
    <t>SS230 Ixelles Mon 7</t>
  </si>
  <si>
    <t>7304353</t>
  </si>
  <si>
    <t>JET212 Roeselare BSP</t>
  </si>
  <si>
    <t>7304354</t>
  </si>
  <si>
    <t>Redevco Gent-Zwijnaarde Act BO</t>
  </si>
  <si>
    <t>7304355</t>
  </si>
  <si>
    <t>Noppe-Aerts St.Gilles-Waas BSP</t>
  </si>
  <si>
    <t>7304356</t>
  </si>
  <si>
    <t>JET012 Kortrijk BO</t>
  </si>
  <si>
    <t>7304357</t>
  </si>
  <si>
    <t>PIDPA MER Balen</t>
  </si>
  <si>
    <t>7304358</t>
  </si>
  <si>
    <t>JET026 Vilvoorde BO</t>
  </si>
  <si>
    <t>7304360</t>
  </si>
  <si>
    <t>Q8 Ronse Oudstrijderslaan VC</t>
  </si>
  <si>
    <t>7304361</t>
  </si>
  <si>
    <t>TOTAL916 Ruisbroek &gt; Bruss san</t>
  </si>
  <si>
    <t>7304362</t>
  </si>
  <si>
    <t>JET162 Mortsel bestek</t>
  </si>
  <si>
    <t>7304363</t>
  </si>
  <si>
    <t>JET188 Bonheiden bestek</t>
  </si>
  <si>
    <t>7304364</t>
  </si>
  <si>
    <t>JET002 Mechelen Battelsestwg</t>
  </si>
  <si>
    <t>7304365</t>
  </si>
  <si>
    <t>JET162 Mortsel VC</t>
  </si>
  <si>
    <t>7304366</t>
  </si>
  <si>
    <t>JET188 Bonheiden VC</t>
  </si>
  <si>
    <t>7304367</t>
  </si>
  <si>
    <t>JET002 Mechelen Battelstwg VC</t>
  </si>
  <si>
    <t>7304368</t>
  </si>
  <si>
    <t>VEBRA Wijnegem BO</t>
  </si>
  <si>
    <t>7304369</t>
  </si>
  <si>
    <t>TOTAL886 Grivegnée PDA Mon2</t>
  </si>
  <si>
    <t>7304370</t>
  </si>
  <si>
    <t>SS437 Morlanwelz Mon1</t>
  </si>
  <si>
    <t>7304371</t>
  </si>
  <si>
    <t>SS248 Chênée Mon2</t>
  </si>
  <si>
    <t>7304372</t>
  </si>
  <si>
    <t>ex-SS162 Quai de Willebro Mon5</t>
  </si>
  <si>
    <t>7304373</t>
  </si>
  <si>
    <t>SS171 Oranjestraat Mon nazorg</t>
  </si>
  <si>
    <t>7304375</t>
  </si>
  <si>
    <t>TOTAL735 Kortrijk san opv beh</t>
  </si>
  <si>
    <t>7304376</t>
  </si>
  <si>
    <t>SAGECO TOTAL Havre int</t>
  </si>
  <si>
    <t>7304377</t>
  </si>
  <si>
    <t>7304379</t>
  </si>
  <si>
    <t>SS177 Oostende VC</t>
  </si>
  <si>
    <t>7304380</t>
  </si>
  <si>
    <t>SS273 Oostende VC</t>
  </si>
  <si>
    <t>7304381</t>
  </si>
  <si>
    <t>SS427 St.Michiels Brugge VC</t>
  </si>
  <si>
    <t>7304382</t>
  </si>
  <si>
    <t>SS637 Genk VC</t>
  </si>
  <si>
    <t>7304383</t>
  </si>
  <si>
    <t>SS116 Dison VC</t>
  </si>
  <si>
    <t>7304384</t>
  </si>
  <si>
    <t>TOTAL depot Wandre I san</t>
  </si>
  <si>
    <t>7304387</t>
  </si>
  <si>
    <t>Oleon Ertvelde bestek bodemsan</t>
  </si>
  <si>
    <t>7304388</t>
  </si>
  <si>
    <t>Oleon Ertvelde VC ontwerp san</t>
  </si>
  <si>
    <t>7304390</t>
  </si>
  <si>
    <t>TOTAL542 Zutendaal opv san</t>
  </si>
  <si>
    <t>7304391</t>
  </si>
  <si>
    <t>TOTAL542 Zutendaal opv in situ</t>
  </si>
  <si>
    <t>7304392</t>
  </si>
  <si>
    <t>Buck Consult. Gent Kanaalzone</t>
  </si>
  <si>
    <t>7304393</t>
  </si>
  <si>
    <t>TOTAL917 Spy EI</t>
  </si>
  <si>
    <t>7304394</t>
  </si>
  <si>
    <t>TOTAL808 Rotheux EI</t>
  </si>
  <si>
    <t>7304395</t>
  </si>
  <si>
    <t>JET217 Alsemberg BO</t>
  </si>
  <si>
    <t>7304398</t>
  </si>
  <si>
    <t>TOTAL891 Thieu Nord permis</t>
  </si>
  <si>
    <t>7304399</t>
  </si>
  <si>
    <t>TOTAL892 Thieu Sud permis</t>
  </si>
  <si>
    <t>7304400</t>
  </si>
  <si>
    <t>Q8 depot evaluatie sanering</t>
  </si>
  <si>
    <t>7304401</t>
  </si>
  <si>
    <t>Milieucoördinator vergunning</t>
  </si>
  <si>
    <t>7304402</t>
  </si>
  <si>
    <t>JET235 Wevelgem BO</t>
  </si>
  <si>
    <t>7304403</t>
  </si>
  <si>
    <t>TOTAL960 Arquennes VC</t>
  </si>
  <si>
    <t>7304404</t>
  </si>
  <si>
    <t>JET101 Deurne BSP</t>
  </si>
  <si>
    <t>7304405</t>
  </si>
  <si>
    <t>JET102 Elsene PO</t>
  </si>
  <si>
    <t>7304406</t>
  </si>
  <si>
    <t>TOTAL521 Maasmechelen in situ</t>
  </si>
  <si>
    <t>7304408</t>
  </si>
  <si>
    <t>TOTAL960 Arquennes ass.</t>
  </si>
  <si>
    <t>7304409</t>
  </si>
  <si>
    <t>JET149 Dworp BO</t>
  </si>
  <si>
    <t>7304410</t>
  </si>
  <si>
    <t>TOTAL depot Feluy TCLR C5 ass.</t>
  </si>
  <si>
    <t>7304411</t>
  </si>
  <si>
    <t>JET076 Herstal EI</t>
  </si>
  <si>
    <t>7304412</t>
  </si>
  <si>
    <t>Belgacom eval. offert aannemer</t>
  </si>
  <si>
    <t>7304413</t>
  </si>
  <si>
    <t>SS069 Hasselt BO</t>
  </si>
  <si>
    <t>7304414</t>
  </si>
  <si>
    <t>TOTAL552 La Cambre permis</t>
  </si>
  <si>
    <t>7304415</t>
  </si>
  <si>
    <t>JET003 St.Gillis PO</t>
  </si>
  <si>
    <t>7304416</t>
  </si>
  <si>
    <t>VDSloten/Verstraeten Wespelaar</t>
  </si>
  <si>
    <t>7304420</t>
  </si>
  <si>
    <t>JET035 Ekeren BO</t>
  </si>
  <si>
    <t>7304421</t>
  </si>
  <si>
    <t>JET091 Wijnegem BO</t>
  </si>
  <si>
    <t>7304422</t>
  </si>
  <si>
    <t>Remacle Blanden nat. attenuati</t>
  </si>
  <si>
    <t>7304423</t>
  </si>
  <si>
    <t>TOTAL713 Oostende WO</t>
  </si>
  <si>
    <t>7304424</t>
  </si>
  <si>
    <t>TOTAL565 Koersel WO</t>
  </si>
  <si>
    <t>Datum betaling</t>
  </si>
  <si>
    <t>Opmerkingen administratief</t>
  </si>
  <si>
    <t>Opmerkingen technisch</t>
  </si>
  <si>
    <t>7304425</t>
  </si>
  <si>
    <t>JET205 Halle BSP</t>
  </si>
  <si>
    <t>7304426</t>
  </si>
  <si>
    <t>Shell retributies + opv.vergun</t>
  </si>
  <si>
    <t>7304427</t>
  </si>
  <si>
    <t>TOTAL936 Dormaal BO</t>
  </si>
  <si>
    <t>7304428</t>
  </si>
  <si>
    <t>JET189 Kuurne BSP</t>
  </si>
  <si>
    <t>7304430</t>
  </si>
  <si>
    <t>RHNederland Frame Habitat</t>
  </si>
  <si>
    <t>7304431</t>
  </si>
  <si>
    <t>TOTAL951 Plantijn-Moretus VC</t>
  </si>
  <si>
    <t>7304433</t>
  </si>
  <si>
    <t>TOTAL615 Minderhout N bestek</t>
  </si>
  <si>
    <t>7304434</t>
  </si>
  <si>
    <t>TOTAL2330 Ieper in-situ</t>
  </si>
  <si>
    <t>7304435</t>
  </si>
  <si>
    <t>TOTAL521 Maasland in-situ</t>
  </si>
  <si>
    <t>7304436</t>
  </si>
  <si>
    <t>TOTAL533 Zwijndrecht san</t>
  </si>
  <si>
    <t>7304437</t>
  </si>
  <si>
    <t>TOTAL716 Zelzate in situ san</t>
  </si>
  <si>
    <t>7304438</t>
  </si>
  <si>
    <t>TOTAL951 Antwerpen san</t>
  </si>
  <si>
    <t>7304439</t>
  </si>
  <si>
    <t>TOTAL745 Sidema san</t>
  </si>
  <si>
    <t>7304440</t>
  </si>
  <si>
    <t>TOTAL745 Roeselare in-situ</t>
  </si>
  <si>
    <t>7304441</t>
  </si>
  <si>
    <t>TOTAL533 Zwijndrecht in-situ</t>
  </si>
  <si>
    <t>7304442</t>
  </si>
  <si>
    <t>TOTAL930 Mol san</t>
  </si>
  <si>
    <t>7304443</t>
  </si>
  <si>
    <t>TOTAL569 Genk san</t>
  </si>
  <si>
    <t>7304444</t>
  </si>
  <si>
    <t>7304445</t>
  </si>
  <si>
    <t>TFES Baardegem int</t>
  </si>
  <si>
    <t>7304446</t>
  </si>
  <si>
    <t>Noppe-Aerts St-Gillis Waas BO</t>
  </si>
  <si>
    <t>7304447</t>
  </si>
  <si>
    <t>TFES St Martens Bodegem int</t>
  </si>
  <si>
    <t>7304448</t>
  </si>
  <si>
    <t>TOTAL713 Oostende "Renbaan" VC</t>
  </si>
  <si>
    <t>7304449</t>
  </si>
  <si>
    <t>Q8 Leuven Tervuursevest san</t>
  </si>
  <si>
    <t>7304450</t>
  </si>
  <si>
    <t>JET037 Couillet san</t>
  </si>
  <si>
    <t>7304451</t>
  </si>
  <si>
    <t>Petrofina Oleon Oelegem aanvBO</t>
  </si>
  <si>
    <t>7304452</t>
  </si>
  <si>
    <t>TOTAL Zeebrugge san grondwerke</t>
  </si>
  <si>
    <t>7304453</t>
  </si>
  <si>
    <t>TOTAL895 Liège Mon1</t>
  </si>
  <si>
    <t>7304454</t>
  </si>
  <si>
    <t>Shanks De Paepe schadegev. BSP</t>
  </si>
  <si>
    <t>7304455</t>
  </si>
  <si>
    <t>SS759 Herstal san</t>
  </si>
  <si>
    <t>7304456</t>
  </si>
  <si>
    <t>TOTAL depot Grimbergen Mon</t>
  </si>
  <si>
    <t>7304457</t>
  </si>
  <si>
    <t>Q8 Kessel-Lo BBO</t>
  </si>
  <si>
    <t>7304459</t>
  </si>
  <si>
    <t>TOTAL851 Soumagne Mon1</t>
  </si>
  <si>
    <t>7304460</t>
  </si>
  <si>
    <t>Shell Parijs int</t>
  </si>
  <si>
    <t>7304461</t>
  </si>
  <si>
    <t>JET035 Ekeren Rozemaai OO</t>
  </si>
  <si>
    <t>7304462</t>
  </si>
  <si>
    <t>SS006 Knokke BO</t>
  </si>
  <si>
    <t>7304463</t>
  </si>
  <si>
    <t>TOTAL Minderhout Zuid advies</t>
  </si>
  <si>
    <t>7304464</t>
  </si>
  <si>
    <t>VV43606 Huise OO</t>
  </si>
  <si>
    <t>7304465</t>
  </si>
  <si>
    <t>TOTAL572 Veltem aanvulling BSP</t>
  </si>
  <si>
    <t>7304467</t>
  </si>
  <si>
    <t>JET037 Couillet VC</t>
  </si>
  <si>
    <t>7304468</t>
  </si>
  <si>
    <t>TOTAL554 Sermon ass</t>
  </si>
  <si>
    <t>7304469</t>
  </si>
  <si>
    <t>TOTAL555 Cerisiers ass</t>
  </si>
  <si>
    <t>7304470</t>
  </si>
  <si>
    <t>TOTAL984 Rocourt vergunning</t>
  </si>
  <si>
    <t>7304471</t>
  </si>
  <si>
    <t>TOTAL540 Temse OO</t>
  </si>
  <si>
    <t>7304473</t>
  </si>
  <si>
    <t>TOTAL gasflessen vergunning</t>
  </si>
  <si>
    <t>7304474</t>
  </si>
  <si>
    <t>SS827 Orp-Jauche in situ</t>
  </si>
  <si>
    <t>7304475</t>
  </si>
  <si>
    <t>Belgacom Anderlecht OO</t>
  </si>
  <si>
    <t>7304476</t>
  </si>
  <si>
    <t>SS121 Anderlecht in situ</t>
  </si>
  <si>
    <t>7304477</t>
  </si>
  <si>
    <t>SS131 Terre Neuve ass</t>
  </si>
  <si>
    <t>7304478</t>
  </si>
  <si>
    <t>SS759 Herstal VC</t>
  </si>
  <si>
    <t>7304479</t>
  </si>
  <si>
    <t>SS116 Dison ass</t>
  </si>
  <si>
    <t>7304480</t>
  </si>
  <si>
    <t>Aminal water Berwijn opp.model</t>
  </si>
  <si>
    <t>7304481</t>
  </si>
  <si>
    <t>Tankstation Sergeant Bierbeek</t>
  </si>
  <si>
    <t>7304482</t>
  </si>
  <si>
    <t>TOTAL533 Zwijndrecht VC</t>
  </si>
  <si>
    <t>7304483</t>
  </si>
  <si>
    <t>SS712 Grimbergen BSP</t>
  </si>
  <si>
    <t>7304484</t>
  </si>
  <si>
    <t>SS616 Florenville PA</t>
  </si>
  <si>
    <t>7304485</t>
  </si>
  <si>
    <t>Shell Marseille int r.Jobin 24</t>
  </si>
  <si>
    <t>7304486</t>
  </si>
  <si>
    <t>TOTAL depot Kiel bestek grondw</t>
  </si>
  <si>
    <t>7304487</t>
  </si>
  <si>
    <t>SS579 Strombeek-Bever BSP</t>
  </si>
  <si>
    <t>7304489</t>
  </si>
  <si>
    <t>JET171 Geel Mon2</t>
  </si>
  <si>
    <t>7304490</t>
  </si>
  <si>
    <t>TOTAL depot Kiel VC grondwerke</t>
  </si>
  <si>
    <t>7304491</t>
  </si>
  <si>
    <t>DS&amp;VD Antwerpen-Zuid BSP</t>
  </si>
  <si>
    <t>7304492</t>
  </si>
  <si>
    <t>Belgacom Maaseik OO</t>
  </si>
  <si>
    <t>7304493</t>
  </si>
  <si>
    <t>ING Real Estate Wijnegem Shopp</t>
  </si>
  <si>
    <t>7304494</t>
  </si>
  <si>
    <t>JET257 Amay EI</t>
  </si>
  <si>
    <t>7304496</t>
  </si>
  <si>
    <t>Belgacom Assebroek act OBO</t>
  </si>
  <si>
    <t>7304497</t>
  </si>
  <si>
    <t>SS540 St. Ghislain dossier Met</t>
  </si>
  <si>
    <t>7304499</t>
  </si>
  <si>
    <t>Molinier Adinkerke aanvull BO</t>
  </si>
  <si>
    <t>7304500</t>
  </si>
  <si>
    <t>Provincie Oost-Vl Krekenland</t>
  </si>
  <si>
    <t>7304501</t>
  </si>
  <si>
    <t>TFES Genk int</t>
  </si>
  <si>
    <t>7304502</t>
  </si>
  <si>
    <t>JET115 Deurne OO Boterlaerbaan</t>
  </si>
  <si>
    <t>7304503</t>
  </si>
  <si>
    <t>TOTAL562 Bolderberg Mon3</t>
  </si>
  <si>
    <t>7304504</t>
  </si>
  <si>
    <t>JET079 Huy El</t>
  </si>
  <si>
    <t>7304505</t>
  </si>
  <si>
    <t>Spaque Dour EC Trou à Cailloux</t>
  </si>
  <si>
    <t>7304506</t>
  </si>
  <si>
    <t>JET142 Barvaux san</t>
  </si>
  <si>
    <t>7304507</t>
  </si>
  <si>
    <t>DS&amp;VD Merksem BSP "luchtbal"</t>
  </si>
  <si>
    <t>7304509</t>
  </si>
  <si>
    <t>TOTAL dépôt Feluy protection p</t>
  </si>
  <si>
    <t>7304510</t>
  </si>
  <si>
    <t>JET129 Zelik BSP</t>
  </si>
  <si>
    <t>7304511</t>
  </si>
  <si>
    <t>SS055 Edegem BO</t>
  </si>
  <si>
    <t>7304512</t>
  </si>
  <si>
    <t>Shell GMC MC</t>
  </si>
  <si>
    <t>7304513</t>
  </si>
  <si>
    <t>Shell Herentals Heating MC</t>
  </si>
  <si>
    <t>7304514</t>
  </si>
  <si>
    <t>Shell Hasselt MC</t>
  </si>
  <si>
    <t>7304515</t>
  </si>
  <si>
    <t>TOTAL880 Wanlin captage</t>
  </si>
  <si>
    <t>7304517</t>
  </si>
  <si>
    <t>Q8 Halle san</t>
  </si>
  <si>
    <t>7304518</t>
  </si>
  <si>
    <t>SS707 St. Andries Brugge BSP</t>
  </si>
  <si>
    <t>7304519</t>
  </si>
  <si>
    <t>JET157 Tielt aanv. BO</t>
  </si>
  <si>
    <t>7304520</t>
  </si>
  <si>
    <t>SS012 Huy ass</t>
  </si>
  <si>
    <t>7304521</t>
  </si>
  <si>
    <t>SS603 Quiévrain Mon3</t>
  </si>
  <si>
    <t>7304522</t>
  </si>
  <si>
    <t>SS295 Watermael Boitsfort Mon2</t>
  </si>
  <si>
    <t>7304523</t>
  </si>
  <si>
    <t>SS103 Anderlues Mon2</t>
  </si>
  <si>
    <t>7304524</t>
  </si>
  <si>
    <t>SS104 Marcinelle Mon2</t>
  </si>
  <si>
    <t>7304525</t>
  </si>
  <si>
    <t>JET108 Fayt-les-Manage EI</t>
  </si>
  <si>
    <t>7304526</t>
  </si>
  <si>
    <t>JET196 Ramegnies-Chin EI</t>
  </si>
  <si>
    <t>7304527</t>
  </si>
  <si>
    <t>TOTAL568 Bierges EI</t>
  </si>
  <si>
    <t>7304528</t>
  </si>
  <si>
    <t>DELRUE Shell depot Anzegem int</t>
  </si>
  <si>
    <t>7304529</t>
  </si>
  <si>
    <t>JET225 Elsene vergunning</t>
  </si>
  <si>
    <t>7304530</t>
  </si>
  <si>
    <t>Shell GMC conformiteitsaudit</t>
  </si>
  <si>
    <t>7304531</t>
  </si>
  <si>
    <t>JET147 Drogenbos BO</t>
  </si>
  <si>
    <t>7304532</t>
  </si>
  <si>
    <t>TOTAL Le Roeulx EI carwash</t>
  </si>
  <si>
    <t>7304534</t>
  </si>
  <si>
    <t>JET238 Schoten BSP</t>
  </si>
  <si>
    <t>7304535</t>
  </si>
  <si>
    <t>JET111 Gent Keizer Karel BSP</t>
  </si>
  <si>
    <t>7304537</t>
  </si>
  <si>
    <t>TOTAL915 Ruisbroek &gt;Parijs Mon</t>
  </si>
  <si>
    <t>7304538</t>
  </si>
  <si>
    <t>TOTAL716 Zelzate Mon2</t>
  </si>
  <si>
    <t>7304539</t>
  </si>
  <si>
    <t>TOTAL724 Jabbeke N Mon2</t>
  </si>
  <si>
    <t>7304541</t>
  </si>
  <si>
    <t>Belgacom 71 MOU</t>
  </si>
  <si>
    <t>7304542</t>
  </si>
  <si>
    <t>Belgacom 67 BRC</t>
  </si>
  <si>
    <t>7304543</t>
  </si>
  <si>
    <t>SS053 Gent-de-Sterre BO</t>
  </si>
  <si>
    <t>7304544</t>
  </si>
  <si>
    <t>TFES Gent int "Resident Rozier</t>
  </si>
  <si>
    <t>7304545</t>
  </si>
  <si>
    <t>JET115 Deurne BSP Boterlaerbaa</t>
  </si>
  <si>
    <t>7304546</t>
  </si>
  <si>
    <t>JET224 Beringen BSP</t>
  </si>
  <si>
    <t>7304547</t>
  </si>
  <si>
    <t>JET160 Wemmel OO</t>
  </si>
  <si>
    <t>7304548</t>
  </si>
  <si>
    <t>TOTAL620 WSC Anderlecht Mon8</t>
  </si>
  <si>
    <t>7304549</t>
  </si>
  <si>
    <t>Q8 Antwerpen Blending Plant BO</t>
  </si>
  <si>
    <t>7304550</t>
  </si>
  <si>
    <t>Redevco Gent Groene Vallei BO</t>
  </si>
  <si>
    <t>7304551</t>
  </si>
  <si>
    <t>SS772 Marche-en-Famenne PA</t>
  </si>
  <si>
    <t>7304552</t>
  </si>
  <si>
    <t>Aminal afd water owkm Warmbeek</t>
  </si>
  <si>
    <t>7304553</t>
  </si>
  <si>
    <t>DS&amp;VD Boechout BSP</t>
  </si>
  <si>
    <t>7304554</t>
  </si>
  <si>
    <t>TOTAL809 Neuville ass</t>
  </si>
  <si>
    <t>7304555</t>
  </si>
  <si>
    <t>TOTAL902 Waremme N ass</t>
  </si>
  <si>
    <t>7304556</t>
  </si>
  <si>
    <t>TOTAL969 La Troque ass</t>
  </si>
  <si>
    <t>7304557</t>
  </si>
  <si>
    <t>TOTAL855 Fayembois ass</t>
  </si>
  <si>
    <t>7304558</t>
  </si>
  <si>
    <t>SS104 Marcinelle Complé. d'étu</t>
  </si>
  <si>
    <t>7304559</t>
  </si>
  <si>
    <t>Renault Etterbeek rue Francs</t>
  </si>
  <si>
    <t>7304560</t>
  </si>
  <si>
    <t>SS737 Fléron PA</t>
  </si>
  <si>
    <t>7304561</t>
  </si>
  <si>
    <t>JET158 Eeklo BO</t>
  </si>
  <si>
    <t>7304562</t>
  </si>
  <si>
    <t>Aminal water owkm Werijsbeek</t>
  </si>
  <si>
    <t>7304563</t>
  </si>
  <si>
    <t>SS183 Turnhout Mon</t>
  </si>
  <si>
    <t>7304564</t>
  </si>
  <si>
    <t>JET162 Mortsel san</t>
  </si>
  <si>
    <t>7304565</t>
  </si>
  <si>
    <t>JET188 Bonheiden san</t>
  </si>
  <si>
    <t>7304566</t>
  </si>
  <si>
    <t>JET002 Mechelen san Battelsest</t>
  </si>
  <si>
    <t>7304567</t>
  </si>
  <si>
    <t>TOTAL751 Westhoek Mon2</t>
  </si>
  <si>
    <t>7304568</t>
  </si>
  <si>
    <t>TOTAL941 Kwaadmechelen BO aanv</t>
  </si>
  <si>
    <t>7304569</t>
  </si>
  <si>
    <t>TOTAL505 Marie-José Mon1</t>
  </si>
  <si>
    <t>7304570</t>
  </si>
  <si>
    <t>TOTAL depot Marly travaux</t>
  </si>
  <si>
    <t>7304571</t>
  </si>
  <si>
    <t>Stallaert Zele "DOMO" int</t>
  </si>
  <si>
    <t>7304572</t>
  </si>
  <si>
    <t>SS565 Lier BSP</t>
  </si>
  <si>
    <t>7304573</t>
  </si>
  <si>
    <t>Q8 Oostende OBO</t>
  </si>
  <si>
    <t>7304574</t>
  </si>
  <si>
    <t>SS177 Oostende techn. verslag</t>
  </si>
  <si>
    <t>7304575</t>
  </si>
  <si>
    <t>Q8 Antwerpen OO</t>
  </si>
  <si>
    <t>7304576</t>
  </si>
  <si>
    <t>Moons Haacht BO</t>
  </si>
  <si>
    <t>7304577</t>
  </si>
  <si>
    <t>TFES Hulste int</t>
  </si>
  <si>
    <t>7304578</t>
  </si>
  <si>
    <t>SS745 St.Agatha Berchem ass</t>
  </si>
  <si>
    <t>7304579</t>
  </si>
  <si>
    <t>SS719 Houdeng-Goegnies ass</t>
  </si>
  <si>
    <t>7304580</t>
  </si>
  <si>
    <t>SS121 Anderlecht Mon2</t>
  </si>
  <si>
    <t>7304581</t>
  </si>
  <si>
    <t>SS162 Quai de Willebroek EA</t>
  </si>
  <si>
    <t>7304582</t>
  </si>
  <si>
    <t>Guy Foret Froidchapelle int</t>
  </si>
  <si>
    <t>7304583</t>
  </si>
  <si>
    <t>JET077 Overijse ontmanteling</t>
  </si>
  <si>
    <t>7304584</t>
  </si>
  <si>
    <t>JET090 Kraainem ontmanteling</t>
  </si>
  <si>
    <t>7304585</t>
  </si>
  <si>
    <t>JET097 St Agatha Berchem ontma</t>
  </si>
  <si>
    <t>7304586</t>
  </si>
  <si>
    <t>JET159 Anderlecht ontmanteling</t>
  </si>
  <si>
    <t>7304587</t>
  </si>
  <si>
    <t>JET160 Wemmel ontmanteling</t>
  </si>
  <si>
    <t>7304588</t>
  </si>
  <si>
    <t>JET202 Etterbeek ontmanteling</t>
  </si>
  <si>
    <t>7304589</t>
  </si>
  <si>
    <t>JET227 Temse ontmanteling</t>
  </si>
  <si>
    <t>7304590</t>
  </si>
  <si>
    <t>SS131 Terre Neuve VC</t>
  </si>
  <si>
    <t>7304591</t>
  </si>
  <si>
    <t>TOTAL Assebroek OO (292)ex-dep</t>
  </si>
  <si>
    <t>7304592</t>
  </si>
  <si>
    <t>TOTAL Assebroek OO (308)ex-sta</t>
  </si>
  <si>
    <t>7304593</t>
  </si>
  <si>
    <t>TOTAL Assebroek OO (308)ex-dep</t>
  </si>
  <si>
    <t>7304595</t>
  </si>
  <si>
    <t>FRA Afperk MTBE grens Borealis</t>
  </si>
  <si>
    <t>7304596</t>
  </si>
  <si>
    <t>ConocoPhillipsBelgium nota NOH</t>
  </si>
  <si>
    <t>7304598</t>
  </si>
  <si>
    <t>JET028 Wetteren aanv. BO</t>
  </si>
  <si>
    <t>7304599</t>
  </si>
  <si>
    <t>JET107 Hasselt BO</t>
  </si>
  <si>
    <t>7304600</t>
  </si>
  <si>
    <t>JET007 Lier BSP</t>
  </si>
  <si>
    <t>7304601</t>
  </si>
  <si>
    <t>TOTAL Lummen int</t>
  </si>
  <si>
    <t>7304602</t>
  </si>
  <si>
    <t>beginmeetstaat</t>
  </si>
  <si>
    <t>begin variabel deel</t>
  </si>
  <si>
    <t>einde meetstaat</t>
  </si>
  <si>
    <t>SS745 St.Agatha Berchem VC</t>
  </si>
  <si>
    <t>7304603</t>
  </si>
  <si>
    <t>SS103 Anderlues int</t>
  </si>
  <si>
    <t>7304604</t>
  </si>
  <si>
    <t>JET022 Schaarbeek ontmanteling</t>
  </si>
  <si>
    <t>7304605</t>
  </si>
  <si>
    <t>JET054 Molenbeek ontmanteling</t>
  </si>
  <si>
    <t>7304606</t>
  </si>
  <si>
    <t>JET094 St.Gillis defacq ontman</t>
  </si>
  <si>
    <t>7304607</t>
  </si>
  <si>
    <t>JET184 St Gillis monnaies ontm</t>
  </si>
  <si>
    <t>7304608</t>
  </si>
  <si>
    <t>TOTAL942 Knokke OO</t>
  </si>
  <si>
    <t>7304609</t>
  </si>
  <si>
    <t>TOTAL936 Dormaal BSP</t>
  </si>
  <si>
    <t>7304610</t>
  </si>
  <si>
    <t>TOTAL945 Kortrijk Lar BSP</t>
  </si>
  <si>
    <t>7304611</t>
  </si>
  <si>
    <t>FRA tankenpark Kallo BO</t>
  </si>
  <si>
    <t>7304612</t>
  </si>
  <si>
    <t>Pissart-VDS Aéroport Charleroi</t>
  </si>
  <si>
    <t>7304613</t>
  </si>
  <si>
    <t>Q8 Ronse OO</t>
  </si>
  <si>
    <t>7304614</t>
  </si>
  <si>
    <t>JET089 Etterbeek saneringsplan</t>
  </si>
  <si>
    <t>7304615</t>
  </si>
  <si>
    <t>TFES Basilique bon-secours int</t>
  </si>
  <si>
    <t>7304616</t>
  </si>
  <si>
    <t>Aminal water Werijsbeek eco-in</t>
  </si>
  <si>
    <t>7304617</t>
  </si>
  <si>
    <t>TOTAL891 Thieu Nord EC</t>
  </si>
  <si>
    <t>7304618</t>
  </si>
  <si>
    <t>TOTAL892 Thieu Sud EC</t>
  </si>
  <si>
    <t>7304619</t>
  </si>
  <si>
    <t>SS588 Kapellen Mon4</t>
  </si>
  <si>
    <t>7304620</t>
  </si>
  <si>
    <t>SS299 Ivoz-Ramez ass.</t>
  </si>
  <si>
    <t>7304621</t>
  </si>
  <si>
    <t>JET231 St Genesius Rode BO</t>
  </si>
  <si>
    <t>7304622</t>
  </si>
  <si>
    <t>JET087 Lokeren OO</t>
  </si>
  <si>
    <t>7304623</t>
  </si>
  <si>
    <t>JET230 Heffen BO</t>
  </si>
  <si>
    <t>7304624</t>
  </si>
  <si>
    <t>TOTAL571 Hasselt Mon4</t>
  </si>
  <si>
    <t>7304625</t>
  </si>
  <si>
    <t>TOTAL749 Liedekerke Mon6</t>
  </si>
  <si>
    <t>7304626</t>
  </si>
  <si>
    <t>SS583 Tournai Mon1</t>
  </si>
  <si>
    <t>7304627</t>
  </si>
  <si>
    <t>TOTAL612 Burcht II BO</t>
  </si>
  <si>
    <t>7304628</t>
  </si>
  <si>
    <t>Belgacom 068 Ath int</t>
  </si>
  <si>
    <t>7304629</t>
  </si>
  <si>
    <t>SS583 Tournai PA</t>
  </si>
  <si>
    <t>7304630</t>
  </si>
  <si>
    <t>JET245 Fontaine l'Eveque EI</t>
  </si>
  <si>
    <t>7304631</t>
  </si>
  <si>
    <t>SS249 Herstal EI</t>
  </si>
  <si>
    <t>7304632</t>
  </si>
  <si>
    <t>Q8 Antwerpen bestek san</t>
  </si>
  <si>
    <t>7304633</t>
  </si>
  <si>
    <t>SS512 Ramegnies in situ</t>
  </si>
  <si>
    <t>7304634</t>
  </si>
  <si>
    <t>JET026 Vilvoorde BSP</t>
  </si>
  <si>
    <t>7304635</t>
  </si>
  <si>
    <t>Q8 Aartselaar Mon3</t>
  </si>
  <si>
    <t>7304636</t>
  </si>
  <si>
    <t>SS364 St.Andries Bugge Mon8</t>
  </si>
  <si>
    <t>7304637</t>
  </si>
  <si>
    <t>SS299 Ivoz-Ramet VC</t>
  </si>
  <si>
    <t>7304638</t>
  </si>
  <si>
    <t>SS588 Kapellen luchtmon2</t>
  </si>
  <si>
    <t>7304639</t>
  </si>
  <si>
    <t>TFES Schilde "Sebreghts" int</t>
  </si>
  <si>
    <t>7304640</t>
  </si>
  <si>
    <t>TOTAL derde prioriteitsvergunn</t>
  </si>
  <si>
    <t>7304641</t>
  </si>
  <si>
    <t>JET076 Herstal ass</t>
  </si>
  <si>
    <t>7304642</t>
  </si>
  <si>
    <t>JET257 Amay ass</t>
  </si>
  <si>
    <t>7304643</t>
  </si>
  <si>
    <t>SS017 Kapellen Mon5</t>
  </si>
  <si>
    <t>7304644</t>
  </si>
  <si>
    <t>SS724/SM291 Heppen act OO</t>
  </si>
  <si>
    <t>7304645</t>
  </si>
  <si>
    <t>JET451 Froyennes Nord EI</t>
  </si>
  <si>
    <t>7304646</t>
  </si>
  <si>
    <t>JET452 Froyennes Sud EI</t>
  </si>
  <si>
    <t>7304647</t>
  </si>
  <si>
    <t>TOTAL depot Marly étanchéifica</t>
  </si>
  <si>
    <t>7304648</t>
  </si>
  <si>
    <t>JET202 Etterbeek milieuvergunn</t>
  </si>
  <si>
    <t>7304649</t>
  </si>
  <si>
    <t>DS &amp; VD Antwerpen OO</t>
  </si>
  <si>
    <t>7304650</t>
  </si>
  <si>
    <t>Belgacom opm. output databank.</t>
  </si>
  <si>
    <t>7304651</t>
  </si>
  <si>
    <t>Q8 Verlaine ass</t>
  </si>
  <si>
    <t>7304652</t>
  </si>
  <si>
    <t>Bruyninckx-Houtmeyers Periodie</t>
  </si>
  <si>
    <t>7304653</t>
  </si>
  <si>
    <t>SS738 Middelkerke int</t>
  </si>
  <si>
    <t>7304654</t>
  </si>
  <si>
    <t>SS531 Heverlee Mon22</t>
  </si>
  <si>
    <t>1.1</t>
  </si>
  <si>
    <t>1.2</t>
  </si>
  <si>
    <t>1.3</t>
  </si>
  <si>
    <t>7304655</t>
  </si>
  <si>
    <t>SS532 Heverlee Mon22</t>
  </si>
  <si>
    <t>7304656</t>
  </si>
  <si>
    <t>SS117 Heusy ass</t>
  </si>
  <si>
    <t>7304657</t>
  </si>
  <si>
    <t>Actions Feluy-old à entreprend</t>
  </si>
  <si>
    <t>7304658</t>
  </si>
  <si>
    <t>Cofatech Audit WZI CAT Machele</t>
  </si>
  <si>
    <t>7304659</t>
  </si>
  <si>
    <t>TFES Mechelen int 031203</t>
  </si>
  <si>
    <t>7304660</t>
  </si>
  <si>
    <t>Shopping Center St.Niklaas san</t>
  </si>
  <si>
    <t>7304661</t>
  </si>
  <si>
    <t>Stad Gent reservaat Bourgoyen</t>
  </si>
  <si>
    <t>7304662</t>
  </si>
  <si>
    <t>TFES Roeselare int 051203</t>
  </si>
  <si>
    <t>7304663</t>
  </si>
  <si>
    <t>SS438 Gilly EI</t>
  </si>
  <si>
    <t>7304664</t>
  </si>
  <si>
    <t>SS115 Bouge EI</t>
  </si>
  <si>
    <t>7304665</t>
  </si>
  <si>
    <t>AXA Belgium St.Andries Brugge</t>
  </si>
  <si>
    <t>7304666</t>
  </si>
  <si>
    <t>TOTAL536 Kuringen san</t>
  </si>
  <si>
    <t>7304667</t>
  </si>
  <si>
    <t>TFES Ivoz-Ramet int</t>
  </si>
  <si>
    <t>7304668</t>
  </si>
  <si>
    <t>CORA La Louvière PA</t>
  </si>
  <si>
    <t>7304669</t>
  </si>
  <si>
    <t>TOTAL547 Kortessem BO</t>
  </si>
  <si>
    <t>7304670</t>
  </si>
  <si>
    <t>TFES Brecht int</t>
  </si>
  <si>
    <t>7304671</t>
  </si>
  <si>
    <t>SS119 Anderlecht Mon1</t>
  </si>
  <si>
    <t>7304672</t>
  </si>
  <si>
    <t>SS105 Etterbeek REN PER</t>
  </si>
  <si>
    <t>7304673</t>
  </si>
  <si>
    <t>TOTAL627 Mollem BSP</t>
  </si>
  <si>
    <t>7304674</t>
  </si>
  <si>
    <t>Aminal water Winge invent</t>
  </si>
  <si>
    <t>7304675</t>
  </si>
  <si>
    <t>Aminal water Winterbeek adv</t>
  </si>
  <si>
    <t>7304676</t>
  </si>
  <si>
    <t>SS535 Couillet Mon3</t>
  </si>
  <si>
    <t>7304677</t>
  </si>
  <si>
    <t>TOTAL Ronse bijk. advies OO</t>
  </si>
  <si>
    <t>7304678</t>
  </si>
  <si>
    <t>TOTAL depot Wierde</t>
  </si>
  <si>
    <t>7304679</t>
  </si>
  <si>
    <t>TOTAL740 Arsenaal BSP</t>
  </si>
  <si>
    <t>7304680</t>
  </si>
  <si>
    <t>TOTAL592 St.Job CDC</t>
  </si>
  <si>
    <t>7304681</t>
  </si>
  <si>
    <t>OVAM aanleveren GIS-bestanden</t>
  </si>
  <si>
    <t>7304682</t>
  </si>
  <si>
    <t>SS162 Quai de Willebroeck EA</t>
  </si>
  <si>
    <t>7304683</t>
  </si>
  <si>
    <t>TFES Maasmechelen int</t>
  </si>
  <si>
    <t>7304684</t>
  </si>
  <si>
    <t>Q8 Kampenhout Mon2</t>
  </si>
  <si>
    <t>7304685</t>
  </si>
  <si>
    <t>Corus Deloitte&amp;Touche evaluati</t>
  </si>
  <si>
    <t>7304686</t>
  </si>
  <si>
    <t>JET196 Ramegnies-Chin ass</t>
  </si>
  <si>
    <t>7304687</t>
  </si>
  <si>
    <t>Belgacom Beveren-Waas BO</t>
  </si>
  <si>
    <t>7304688</t>
  </si>
  <si>
    <t>SS053 Gent san</t>
  </si>
  <si>
    <t>7304689</t>
  </si>
  <si>
    <t>TOTAL Minderhout N bouw AWZI</t>
  </si>
  <si>
    <t>7304690</t>
  </si>
  <si>
    <t>TOTAL968 Huy Mon2</t>
  </si>
  <si>
    <t>7304691</t>
  </si>
  <si>
    <t>TFES Hamont-Achel int</t>
  </si>
  <si>
    <t>7304692</t>
  </si>
  <si>
    <t>JET194 Jette Mon1</t>
  </si>
  <si>
    <t>7304693</t>
  </si>
  <si>
    <t>SS525 Wetteren &gt; Oostende BO</t>
  </si>
  <si>
    <t>7304694</t>
  </si>
  <si>
    <t>JET243 Cobais EI</t>
  </si>
  <si>
    <t>7304695</t>
  </si>
  <si>
    <t>TFES Brussel int 261203</t>
  </si>
  <si>
    <t>7304696</t>
  </si>
  <si>
    <t>TOTAL985 Waremme EI</t>
  </si>
  <si>
    <t>7304697</t>
  </si>
  <si>
    <t>Aminal B&amp;G Ravels bosinventari</t>
  </si>
  <si>
    <t>73110101</t>
  </si>
  <si>
    <t>HRM algemeen</t>
  </si>
  <si>
    <t>73110640</t>
  </si>
  <si>
    <t>HRM vakopleidingen</t>
  </si>
  <si>
    <t>73117380</t>
  </si>
  <si>
    <t>HRM werving en selectie</t>
  </si>
  <si>
    <t>73117385</t>
  </si>
  <si>
    <t>HRM Lyncx</t>
  </si>
  <si>
    <t>73117386</t>
  </si>
  <si>
    <t>HRM groepsverzekering</t>
  </si>
  <si>
    <t>73117387</t>
  </si>
  <si>
    <t>HRM : arista</t>
  </si>
  <si>
    <t>73119001</t>
  </si>
  <si>
    <t>HRM secretariaat</t>
  </si>
  <si>
    <t>75117501</t>
  </si>
  <si>
    <t>Strategic Business Development</t>
  </si>
  <si>
    <t>81118105</t>
  </si>
  <si>
    <t>ICT netwerkbeheer</t>
  </si>
  <si>
    <t>82110101</t>
  </si>
  <si>
    <t>Facility management</t>
  </si>
  <si>
    <t>82118212</t>
  </si>
  <si>
    <t>FM receptie/telefoon/post</t>
  </si>
  <si>
    <t>Totaalbedrag factuur (exclusief BTW)*</t>
  </si>
  <si>
    <t>* Indien de aanvrager op datum van de factuur NIET BTW-plichtig was, dient het totaalbedrag van de factuur inclusief BTW ingevuld worden.</t>
  </si>
  <si>
    <t>82118215</t>
  </si>
  <si>
    <t>FM reproduktie kosten</t>
  </si>
  <si>
    <t>82118216</t>
  </si>
  <si>
    <t>FM reproduktie opbrengsten</t>
  </si>
  <si>
    <t>82118217</t>
  </si>
  <si>
    <t>FM inkoop diversen</t>
  </si>
  <si>
    <t>82118218</t>
  </si>
  <si>
    <t>FM communicatiekosten</t>
  </si>
  <si>
    <t>82118220</t>
  </si>
  <si>
    <t>FM huisvesting</t>
  </si>
  <si>
    <t>82118221</t>
  </si>
  <si>
    <t>FM  Nulonderzoek Hanswijkdries</t>
  </si>
  <si>
    <t>82118222</t>
  </si>
  <si>
    <t>FM gebouw Namen</t>
  </si>
  <si>
    <t>82118225</t>
  </si>
  <si>
    <t>FM archivering</t>
  </si>
  <si>
    <t>82118235</t>
  </si>
  <si>
    <t>FM Autokosten</t>
  </si>
  <si>
    <t>83118320</t>
  </si>
  <si>
    <t>QA Veiligheid Envico</t>
  </si>
  <si>
    <t>83118323</t>
  </si>
  <si>
    <t>Inwerken veiligheid</t>
  </si>
  <si>
    <t>84110101</t>
  </si>
  <si>
    <t>Legal algemeen</t>
  </si>
  <si>
    <t>85110101</t>
  </si>
  <si>
    <t>Public Relations algemeen</t>
  </si>
  <si>
    <t>9010000</t>
  </si>
  <si>
    <t>Ziek</t>
  </si>
  <si>
    <t>9020000</t>
  </si>
  <si>
    <t>Bijzonder verlof</t>
  </si>
  <si>
    <t>9040000</t>
  </si>
  <si>
    <t>recup projectl./straftijd VWer</t>
  </si>
  <si>
    <t>9050000</t>
  </si>
  <si>
    <t>Partime uren</t>
  </si>
  <si>
    <t>9055000</t>
  </si>
  <si>
    <t>verm. arbeidsduur/LBO</t>
  </si>
  <si>
    <t>9056000</t>
  </si>
  <si>
    <t>recup parttime /gewerkt</t>
  </si>
  <si>
    <t>9060000</t>
  </si>
  <si>
    <t>Vakantiedagen opname</t>
  </si>
  <si>
    <t>9070000</t>
  </si>
  <si>
    <t>Tijd voor tijd opbouw</t>
  </si>
  <si>
    <t>9080000</t>
  </si>
  <si>
    <t>Feestdagen</t>
  </si>
  <si>
    <t>9090000</t>
  </si>
  <si>
    <t>detachering</t>
  </si>
  <si>
    <t>9951000</t>
  </si>
  <si>
    <t>Kosten inventaris</t>
  </si>
  <si>
    <t>9980000</t>
  </si>
  <si>
    <t>loonkosten</t>
  </si>
  <si>
    <t>34270110</t>
  </si>
  <si>
    <t>Projectnr:</t>
  </si>
  <si>
    <t>Omschrijving</t>
  </si>
  <si>
    <t>Datum factuur</t>
  </si>
  <si>
    <t>Verworpen administratief</t>
  </si>
  <si>
    <t>Verworpen technisch</t>
  </si>
  <si>
    <t>1.2.2</t>
  </si>
  <si>
    <t>1.2.1</t>
  </si>
  <si>
    <t>1.3.1</t>
  </si>
  <si>
    <t>1.3.2</t>
  </si>
  <si>
    <t>1.3.3</t>
  </si>
  <si>
    <t>2.1</t>
  </si>
  <si>
    <t>2.2</t>
  </si>
  <si>
    <t>2.2.1</t>
  </si>
  <si>
    <t>2.2.2</t>
  </si>
  <si>
    <t>2.2.3</t>
  </si>
  <si>
    <t>2.2.4</t>
  </si>
  <si>
    <t>SM bureaumanagement algemeen</t>
  </si>
  <si>
    <t>34270115</t>
  </si>
  <si>
    <t>SM intern overleg</t>
  </si>
  <si>
    <t>34270120</t>
  </si>
  <si>
    <t>SM geschillen</t>
  </si>
  <si>
    <t>34270210</t>
  </si>
  <si>
    <t>SM acquisitie algemeen</t>
  </si>
  <si>
    <t>34270223</t>
  </si>
  <si>
    <t>SM acquisitie buitenland</t>
  </si>
  <si>
    <t>34270230</t>
  </si>
  <si>
    <t>SM Key account Shell</t>
  </si>
  <si>
    <t>34270231</t>
  </si>
  <si>
    <t>SM Key account Shell GMC</t>
  </si>
  <si>
    <t>34270232</t>
  </si>
  <si>
    <t>Shell Team account</t>
  </si>
  <si>
    <t>34270235</t>
  </si>
  <si>
    <t>SM key account FRA</t>
  </si>
  <si>
    <t>34270240</t>
  </si>
  <si>
    <t>SM key account TotalfinaElf</t>
  </si>
  <si>
    <t>34270245</t>
  </si>
  <si>
    <t>SM key account Renault</t>
  </si>
  <si>
    <t>34270250</t>
  </si>
  <si>
    <t>SM Key account Belgacom</t>
  </si>
  <si>
    <t>34270255</t>
  </si>
  <si>
    <t>SM Key Account Iwaco France</t>
  </si>
  <si>
    <t>34270256</t>
  </si>
  <si>
    <t>SM key account Q8</t>
  </si>
  <si>
    <t>34270257</t>
  </si>
  <si>
    <t>SM Acquis. SPAQUE</t>
  </si>
  <si>
    <t>34270260</t>
  </si>
  <si>
    <t>SM Key account Remacle Blanden</t>
  </si>
  <si>
    <t>34270265</t>
  </si>
  <si>
    <t>SM Key account Stafford Miller</t>
  </si>
  <si>
    <t>34270266</t>
  </si>
  <si>
    <t>SM Key Account Thijs Bouwond.</t>
  </si>
  <si>
    <t>34270270</t>
  </si>
  <si>
    <t>SM Key account Seca</t>
  </si>
  <si>
    <t>34270271</t>
  </si>
  <si>
    <t>SM Seca werfopvolgingen/coörd.</t>
  </si>
  <si>
    <t>34270272</t>
  </si>
  <si>
    <t>Key account Labo</t>
  </si>
  <si>
    <t>34270275</t>
  </si>
  <si>
    <t>SM Key account Rhodia Chemie</t>
  </si>
  <si>
    <t>34270280</t>
  </si>
  <si>
    <t>SM Key account Ovam</t>
  </si>
  <si>
    <t>34270282</t>
  </si>
  <si>
    <t>SM Brownfield Vilvoorde Machel</t>
  </si>
  <si>
    <t>34270285</t>
  </si>
  <si>
    <t>SM aqcuisitie Madagascar</t>
  </si>
  <si>
    <t>34270290</t>
  </si>
  <si>
    <t>SM Key account Gralex</t>
  </si>
  <si>
    <t>34270293</t>
  </si>
  <si>
    <t>SM Account Pissart V/d Stricht</t>
  </si>
  <si>
    <t>34270294</t>
  </si>
  <si>
    <t>Garage Hugo St-Gillis-Waas</t>
  </si>
  <si>
    <t>34270295</t>
  </si>
  <si>
    <t>SM Key Account DGRNE</t>
  </si>
  <si>
    <t>34270297</t>
  </si>
  <si>
    <t>O.O. te Bornem en Arendonk</t>
  </si>
  <si>
    <t>34270298</t>
  </si>
  <si>
    <t>Offerte Gemeentebestuur Zemst</t>
  </si>
  <si>
    <t>34270299</t>
  </si>
  <si>
    <t>Beersewaard stortpl. offerte</t>
  </si>
  <si>
    <t>34270310</t>
  </si>
  <si>
    <t>SM onderz. en ontwikkeling alg</t>
  </si>
  <si>
    <t>34270315</t>
  </si>
  <si>
    <t>SM risico-evaluaties</t>
  </si>
  <si>
    <t>34270320</t>
  </si>
  <si>
    <t>SM Renault Dacia</t>
  </si>
  <si>
    <t>34270325</t>
  </si>
  <si>
    <t>SM MTBE</t>
  </si>
  <si>
    <t>34270330</t>
  </si>
  <si>
    <t>SM Ertvelde : boue acide</t>
  </si>
  <si>
    <t>34270335</t>
  </si>
  <si>
    <t>SM Ertvelde : milieu acide</t>
  </si>
  <si>
    <t>34270340</t>
  </si>
  <si>
    <t>SM : Standaardprocedure OBO</t>
  </si>
  <si>
    <t>34270350</t>
  </si>
  <si>
    <t>SM Harelbeke grondw. verlaging</t>
  </si>
  <si>
    <t>34270355</t>
  </si>
  <si>
    <t>SM Dijlevallei</t>
  </si>
  <si>
    <t>34270360</t>
  </si>
  <si>
    <t>SM Vietnam HCMC feas. study</t>
  </si>
  <si>
    <t>34270370</t>
  </si>
  <si>
    <t>SM Vietnam WZI proposal</t>
  </si>
  <si>
    <t>34270375</t>
  </si>
  <si>
    <t>Milieujaarversl. Herent. &amp; GMC</t>
  </si>
  <si>
    <t>34270381</t>
  </si>
  <si>
    <t>Vergunningen Wallonië</t>
  </si>
  <si>
    <t>34270382</t>
  </si>
  <si>
    <t>Total vergunningen</t>
  </si>
  <si>
    <t>34270385</t>
  </si>
  <si>
    <t>IBD ontwikkeling en Onderhoud</t>
  </si>
  <si>
    <t>34270390</t>
  </si>
  <si>
    <t>Procedures grondverzet</t>
  </si>
  <si>
    <t>34270395</t>
  </si>
  <si>
    <t>Umicore Olen DIV BBO + BSP</t>
  </si>
  <si>
    <t>34270405</t>
  </si>
  <si>
    <t>SM : Labo</t>
  </si>
  <si>
    <t>34270410</t>
  </si>
  <si>
    <t>SM Erkenning labo Wallonië</t>
  </si>
  <si>
    <t>34270415</t>
  </si>
  <si>
    <t>SM Wetg. Veiligh.coördinatie</t>
  </si>
  <si>
    <t>34270420</t>
  </si>
  <si>
    <t>Controle analyses min. olie GC</t>
  </si>
  <si>
    <t>34270610</t>
  </si>
  <si>
    <t>SM Studie en opleiding alg.</t>
  </si>
  <si>
    <t>34270615</t>
  </si>
  <si>
    <t>SM cursus Nederlands</t>
  </si>
  <si>
    <t>34270620</t>
  </si>
  <si>
    <t>SM inwerken</t>
  </si>
  <si>
    <t>34270621</t>
  </si>
  <si>
    <t>SM milieuwetgeving inwerken</t>
  </si>
  <si>
    <t>34270645</t>
  </si>
  <si>
    <t>Iwaco France : ondersteuning</t>
  </si>
  <si>
    <t>34279020</t>
  </si>
  <si>
    <t>SM secretariaat</t>
  </si>
  <si>
    <t>34279021</t>
  </si>
  <si>
    <t>SM planning Seca</t>
  </si>
  <si>
    <t>34279022</t>
  </si>
  <si>
    <t>SM planning Shell</t>
  </si>
  <si>
    <t>34279023</t>
  </si>
  <si>
    <t>SM planning saneringen</t>
  </si>
  <si>
    <t>34279024</t>
  </si>
  <si>
    <t>Principe details</t>
  </si>
  <si>
    <t>34310403</t>
  </si>
  <si>
    <t>MTD kwaliteitsysteem</t>
  </si>
  <si>
    <t>34310602</t>
  </si>
  <si>
    <t>MTD opleiding - inwerken</t>
  </si>
  <si>
    <t>34311110</t>
  </si>
  <si>
    <t>MTD omzet</t>
  </si>
  <si>
    <t>34311115</t>
  </si>
  <si>
    <t>MTD exploitatiekosten</t>
  </si>
  <si>
    <t>34311120</t>
  </si>
  <si>
    <t>MTD exploitatiekosten indirect</t>
  </si>
  <si>
    <t>34990101</t>
  </si>
  <si>
    <t>Divisie milieu algemeen</t>
  </si>
  <si>
    <t>35370110</t>
  </si>
  <si>
    <t>WRM &amp; Ecol. bureauman. algem.</t>
  </si>
  <si>
    <t>35370115</t>
  </si>
  <si>
    <t>WRM &amp; Ecol. BM intern overleg</t>
  </si>
  <si>
    <t>35370210</t>
  </si>
  <si>
    <t>WRM &amp; Ecol. acquisitie alg.</t>
  </si>
  <si>
    <t>35370230</t>
  </si>
  <si>
    <t>WRM &amp; Ecol. key account Aminal</t>
  </si>
  <si>
    <t>35370231</t>
  </si>
  <si>
    <t>WRM &amp; Ecol. Key account Pidpa</t>
  </si>
  <si>
    <t>35370235</t>
  </si>
  <si>
    <t>WRM &amp; Ecol. STEP C.-St-Etienne</t>
  </si>
  <si>
    <t>35370240</t>
  </si>
  <si>
    <t>Aminal  W. Wachtbek. Webbekom</t>
  </si>
  <si>
    <t>35370245</t>
  </si>
  <si>
    <t>Aq.Hydrogéologie Wallonië</t>
  </si>
  <si>
    <t>35370310</t>
  </si>
  <si>
    <t>WRM &amp; Ecol. Ond. &amp; Ontwik. alg</t>
  </si>
  <si>
    <t>35370315</t>
  </si>
  <si>
    <t>WRM &amp; Ecol. Brasschaat</t>
  </si>
  <si>
    <t>35370320</t>
  </si>
  <si>
    <t>WRM &amp; Ecol. Winterbeek Aminal</t>
  </si>
  <si>
    <t>35370322</t>
  </si>
  <si>
    <t>WRM &amp; Ecol. Oude kale</t>
  </si>
  <si>
    <t>35370325</t>
  </si>
  <si>
    <t>WRM &amp; Ecol. Dijlevallei</t>
  </si>
  <si>
    <t>35370331</t>
  </si>
  <si>
    <t>WRM| Ecol. Ziepbeek</t>
  </si>
  <si>
    <t>35370332</t>
  </si>
  <si>
    <t>WRM &amp; Ecol MER Florival</t>
  </si>
  <si>
    <t>35370333</t>
  </si>
  <si>
    <t>WRM &amp; Ecol. Bollaak</t>
  </si>
  <si>
    <t>35370335</t>
  </si>
  <si>
    <t>WRM &amp; Ecol. Tappelbeek</t>
  </si>
  <si>
    <t>35370338</t>
  </si>
  <si>
    <t>WRM &amp; Ecol. Herkenrode</t>
  </si>
  <si>
    <t>35370350</t>
  </si>
  <si>
    <t>WRM &amp; Ecol. Grindplassen</t>
  </si>
  <si>
    <t>35370365</t>
  </si>
  <si>
    <t>WRM &amp; Ecol. Kalkevaart</t>
  </si>
  <si>
    <t>35370370</t>
  </si>
  <si>
    <t>WRM &amp; Ecol. Rioleringssystemen</t>
  </si>
  <si>
    <t>35370380</t>
  </si>
  <si>
    <t>Laak : Aarschot</t>
  </si>
  <si>
    <t>35370381</t>
  </si>
  <si>
    <t>WRM &amp; Ecol. Pinnekesweyr</t>
  </si>
  <si>
    <t>35370382</t>
  </si>
  <si>
    <t>WRM &amp; Ecol. Bos van Ranst</t>
  </si>
  <si>
    <t>35370385</t>
  </si>
  <si>
    <t>WRM &amp; Ecol. Barbierbeek</t>
  </si>
  <si>
    <t>35370390</t>
  </si>
  <si>
    <t>WRM &amp; Ecol. militaire domeinen</t>
  </si>
  <si>
    <t>35370391</t>
  </si>
  <si>
    <t>WRM &amp; Ecol. DOV</t>
  </si>
  <si>
    <t>35370392</t>
  </si>
  <si>
    <t>WRM &amp; Ecol. Risschotseloop</t>
  </si>
  <si>
    <t>35370393</t>
  </si>
  <si>
    <t>WRM &amp; Ecol. Kalken ecosysteem</t>
  </si>
  <si>
    <t>35370395</t>
  </si>
  <si>
    <t>WRM &amp; Ecol West Mijnverzakking</t>
  </si>
  <si>
    <t>35370396</t>
  </si>
  <si>
    <t>WRM &amp; Ecol : Pidpa Turnhout</t>
  </si>
  <si>
    <t>35370397</t>
  </si>
  <si>
    <t>WRM &amp; Ecol. inventar. Mark</t>
  </si>
  <si>
    <t>35370399</t>
  </si>
  <si>
    <t>WRM &amp; Ecol. Blankaert</t>
  </si>
  <si>
    <t>35370610</t>
  </si>
  <si>
    <t>WRM &amp; Ecol. studie &amp; opleiding</t>
  </si>
  <si>
    <t>35370615</t>
  </si>
  <si>
    <t>WRM &amp; Ecol. Inwerken DUFLOW</t>
  </si>
  <si>
    <t>35370620</t>
  </si>
  <si>
    <t>WRM &amp; Ecol. inwerken</t>
  </si>
  <si>
    <t>35370621</t>
  </si>
  <si>
    <t>WRM &amp; Ecol. inwerken Arc View</t>
  </si>
  <si>
    <t>35370622</t>
  </si>
  <si>
    <t>WRM &amp; Ecol. inwerken Triwaco</t>
  </si>
  <si>
    <t>35370623</t>
  </si>
  <si>
    <t>WRM &amp; Ecol. inwerken Dawaco</t>
  </si>
  <si>
    <t>35370624</t>
  </si>
  <si>
    <t>WRM &amp; Ecol. inwerken Acad</t>
  </si>
  <si>
    <t>35370625</t>
  </si>
  <si>
    <t>WRM &amp; Ecol. inwerken GPS</t>
  </si>
  <si>
    <t>35379020</t>
  </si>
  <si>
    <t>WRM &amp; Ecol. secretariaat</t>
  </si>
  <si>
    <t>35990101</t>
  </si>
  <si>
    <t>Divisie Water &amp; Ecologie algem</t>
  </si>
  <si>
    <t>35990110</t>
  </si>
  <si>
    <t>WRM&amp; Ecol app. water</t>
  </si>
  <si>
    <t>35990115</t>
  </si>
  <si>
    <t>WRM &amp; Ecol. opbr. app water</t>
  </si>
  <si>
    <t>6800783</t>
  </si>
  <si>
    <t>Uitvoering waterbeheersing Dij</t>
  </si>
  <si>
    <t>6800807</t>
  </si>
  <si>
    <t>Seca 083 Gent B.O.</t>
  </si>
  <si>
    <t>6901256</t>
  </si>
  <si>
    <t>Natuurtype : stilstaand water</t>
  </si>
  <si>
    <t>6901503</t>
  </si>
  <si>
    <t>ontw. oevers Grensmaas plassen</t>
  </si>
  <si>
    <t>7001758</t>
  </si>
  <si>
    <t>Seca - depot NOH nazorg</t>
  </si>
  <si>
    <t>7001760</t>
  </si>
  <si>
    <t>TOTAL726 Ringlaan - san</t>
  </si>
  <si>
    <t>7001796</t>
  </si>
  <si>
    <t>Stropersbos</t>
  </si>
  <si>
    <t>7001914</t>
  </si>
  <si>
    <t>Groot Schietveld Brasschaat</t>
  </si>
  <si>
    <t>7102220</t>
  </si>
  <si>
    <t>NO Deelgeb 1,5,5a,15,33,36,40</t>
  </si>
  <si>
    <t>7102342</t>
  </si>
  <si>
    <t>SECA intervention N4 Bastogne</t>
  </si>
  <si>
    <t>7102392</t>
  </si>
  <si>
    <t>Belgacom "02 Gam" Evere</t>
  </si>
  <si>
    <t>7102415</t>
  </si>
  <si>
    <t>Pidpa Turnhout Mer</t>
  </si>
  <si>
    <t>7102453</t>
  </si>
  <si>
    <t>Belgacom Bruxelles "02GAT"  ED</t>
  </si>
  <si>
    <t>7102472</t>
  </si>
  <si>
    <t>TF Feuly Martens int.</t>
  </si>
  <si>
    <t>7102501</t>
  </si>
  <si>
    <t>SS250 'Halle san. vervolg</t>
  </si>
  <si>
    <t>7102504</t>
  </si>
  <si>
    <t>Shell '(budget) planning</t>
  </si>
  <si>
    <t>7102505</t>
  </si>
  <si>
    <t>Shell 'Overleg</t>
  </si>
  <si>
    <t>7102511</t>
  </si>
  <si>
    <t>SS069 'Hasselt san</t>
  </si>
  <si>
    <t>7102517</t>
  </si>
  <si>
    <t>SS506 'Halle san</t>
  </si>
  <si>
    <t>7102525</t>
  </si>
  <si>
    <t>SS295 'Watermael-Boitsfort EA</t>
  </si>
  <si>
    <t>7102548</t>
  </si>
  <si>
    <t>SS190 'Auderghem ass.</t>
  </si>
  <si>
    <t>7102555</t>
  </si>
  <si>
    <t>SS103 'Anderlues PA</t>
  </si>
  <si>
    <t>7102562</t>
  </si>
  <si>
    <t>SS107 'Jette in situ san.</t>
  </si>
  <si>
    <t>7102582</t>
  </si>
  <si>
    <t>SS020 'Roccourt EI</t>
  </si>
  <si>
    <t>7102583</t>
  </si>
  <si>
    <t>SS037 'Les Isnes EI</t>
  </si>
  <si>
    <t>7102597</t>
  </si>
  <si>
    <t>SS744 'Berchem St-Agathe EP/ED</t>
  </si>
  <si>
    <t>7102606</t>
  </si>
  <si>
    <t>SS171 'Oranjestraat san</t>
  </si>
  <si>
    <t>7102608</t>
  </si>
  <si>
    <t>SS465 'Hamme san.(SCU)</t>
  </si>
  <si>
    <t>7102649</t>
  </si>
  <si>
    <t>SS714 'Maasmechelen SCU</t>
  </si>
  <si>
    <t>7102663</t>
  </si>
  <si>
    <t>TFE Eke-Nazareth int</t>
  </si>
  <si>
    <t>7102696</t>
  </si>
  <si>
    <t>SS583 Tournai EI</t>
  </si>
  <si>
    <t>7102723</t>
  </si>
  <si>
    <t>Belgacom Forest 02UKK</t>
  </si>
  <si>
    <t>7102735</t>
  </si>
  <si>
    <t>STIB-MIVB Haren EA</t>
  </si>
  <si>
    <t>7102737</t>
  </si>
  <si>
    <t>TOTAL979 Petit Rechain EI</t>
  </si>
  <si>
    <t>7102813</t>
  </si>
  <si>
    <t>SS811 Brasschaat BO</t>
  </si>
  <si>
    <t>7102839</t>
  </si>
  <si>
    <t>SS512 Ramegnie-Chin Ass</t>
  </si>
  <si>
    <t>7102849</t>
  </si>
  <si>
    <t>SS704 Grivegnee Ass</t>
  </si>
  <si>
    <t>7102856</t>
  </si>
  <si>
    <t>SS756 Flémalle Ass</t>
  </si>
  <si>
    <t>7102867</t>
  </si>
  <si>
    <t>Renault parking OO</t>
  </si>
  <si>
    <t>7102868</t>
  </si>
  <si>
    <t>MM637 Turnhout AUTO 5 BSP</t>
  </si>
  <si>
    <t>7102876</t>
  </si>
  <si>
    <t>FRA Kallo Tankenpark aanv.werk</t>
  </si>
  <si>
    <t>7102884</t>
  </si>
  <si>
    <t>SS178 Kessel-Lo SAN</t>
  </si>
  <si>
    <t>7102887</t>
  </si>
  <si>
    <t>SS457 Heffen San</t>
  </si>
  <si>
    <t>7102892</t>
  </si>
  <si>
    <t>SS545 Tielt San</t>
  </si>
  <si>
    <t>7102914</t>
  </si>
  <si>
    <t>SS588 Kapellen BSP</t>
  </si>
  <si>
    <t>7102959</t>
  </si>
  <si>
    <t>Belgacom "02 ber" intervention</t>
  </si>
  <si>
    <t>7102960</t>
  </si>
  <si>
    <t>Renault Vilvoorde WLKIJM san</t>
  </si>
  <si>
    <t>7102978</t>
  </si>
  <si>
    <t>SECA Dendermonde BSP</t>
  </si>
  <si>
    <t>7103009</t>
  </si>
  <si>
    <t>TOTAL716 Zelzate sanering</t>
  </si>
  <si>
    <t>7103016</t>
  </si>
  <si>
    <t>NOH monitoring</t>
  </si>
  <si>
    <t>7103023</t>
  </si>
  <si>
    <t>Univ.Gent Ecosys.Kalkense meer</t>
  </si>
  <si>
    <t>7103025</t>
  </si>
  <si>
    <t>Aminal Winterbeek bijkom.werk</t>
  </si>
  <si>
    <t>7103029</t>
  </si>
  <si>
    <t>TOTAL Geel Robineau Bestek</t>
  </si>
  <si>
    <t>7103035</t>
  </si>
  <si>
    <t>Aminal Mark</t>
  </si>
  <si>
    <t>7103042</t>
  </si>
  <si>
    <t>BSP Oleon Ertvelde</t>
  </si>
  <si>
    <t>7103048</t>
  </si>
  <si>
    <t>TOTAL Chatelineau depot san</t>
  </si>
  <si>
    <t>7103049</t>
  </si>
  <si>
    <t>TOTAL graafwerk standaardbeste</t>
  </si>
  <si>
    <t>7103051</t>
  </si>
  <si>
    <t>SS502 Ath PA</t>
  </si>
  <si>
    <t>7103055</t>
  </si>
  <si>
    <t>NOH kade in-situ recuperatie</t>
  </si>
  <si>
    <t>7103059</t>
  </si>
  <si>
    <t>SS584 Jemeppe-sur-Meuse PA</t>
  </si>
  <si>
    <t>7103064</t>
  </si>
  <si>
    <t>TOTAL630 Tessender-Hasselt-san</t>
  </si>
  <si>
    <t>7103065</t>
  </si>
  <si>
    <t>Haalbaarh.Naftenatenz.fase IV</t>
  </si>
  <si>
    <t>71110101</t>
  </si>
  <si>
    <t>Board of Management algemeen</t>
  </si>
  <si>
    <t>71110102</t>
  </si>
  <si>
    <t>BOM onkosten wagen KE</t>
  </si>
  <si>
    <t>71110115</t>
  </si>
  <si>
    <t>B O M intern overleg</t>
  </si>
  <si>
    <t>71117121</t>
  </si>
  <si>
    <t>Intern overleg Strategie</t>
  </si>
  <si>
    <t>Opmerkingen aanvrager</t>
  </si>
  <si>
    <t>71119001</t>
  </si>
  <si>
    <t>B O M secretariaat</t>
  </si>
  <si>
    <t>7203069</t>
  </si>
  <si>
    <t>TOTAL723 Kalken-Gent(N) - san</t>
  </si>
  <si>
    <t>7203078</t>
  </si>
  <si>
    <t>TOTAL931 Astene - BO</t>
  </si>
  <si>
    <t>7203092</t>
  </si>
  <si>
    <t>SS760 Drogenbos BO</t>
  </si>
  <si>
    <t>7203105</t>
  </si>
  <si>
    <t>SS054 Antwerpen sanering</t>
  </si>
  <si>
    <t>7203106</t>
  </si>
  <si>
    <t>SS177 Oostende sanering</t>
  </si>
  <si>
    <t>7203107</t>
  </si>
  <si>
    <t>SS282 Hechtel sanering</t>
  </si>
  <si>
    <t>7203108</t>
  </si>
  <si>
    <t>SS427 Sint-Michiels-Brugge san</t>
  </si>
  <si>
    <t>7203110</t>
  </si>
  <si>
    <t>SS467 Ledeberg BO</t>
  </si>
  <si>
    <t>7203114</t>
  </si>
  <si>
    <t>SS013 Schaarbeek Ass.</t>
  </si>
  <si>
    <t>7203127</t>
  </si>
  <si>
    <t>TOTAL Orban in situ san</t>
  </si>
  <si>
    <t>7203129</t>
  </si>
  <si>
    <t>TFE Lub VBO nieuwe fabriek</t>
  </si>
  <si>
    <t>7203139</t>
  </si>
  <si>
    <t>SS434 Halen san</t>
  </si>
  <si>
    <t>7203140</t>
  </si>
  <si>
    <t>SS492 Adinkerke san</t>
  </si>
  <si>
    <t>7203144</t>
  </si>
  <si>
    <t>Seca Charles Quint Ass</t>
  </si>
  <si>
    <t>7203160</t>
  </si>
  <si>
    <t>TOTAL743 Oombergen BSP</t>
  </si>
  <si>
    <t>7203161</t>
  </si>
  <si>
    <t>TOTAL Zutendaal BSP</t>
  </si>
  <si>
    <t>7203167</t>
  </si>
  <si>
    <t>SS273 Oostende BSP</t>
  </si>
  <si>
    <t>7203172</t>
  </si>
  <si>
    <t>SS372 Mouscron PA</t>
  </si>
  <si>
    <t>7203181</t>
  </si>
  <si>
    <t>TFE Doel Weemaes int</t>
  </si>
  <si>
    <t>7203208</t>
  </si>
  <si>
    <t>FRA Afperk. furfural deelg. 34</t>
  </si>
  <si>
    <t>7203209</t>
  </si>
  <si>
    <t>FRA onderzoek deelg. 23</t>
  </si>
  <si>
    <t>7203211</t>
  </si>
  <si>
    <t>OVAM Brownfield Vilvoorde/Mach</t>
  </si>
  <si>
    <t>7203214</t>
  </si>
  <si>
    <t>SS105 Etterbeek In-situ SAN</t>
  </si>
  <si>
    <t>7203230</t>
  </si>
  <si>
    <t>SS742 Jemappes EC</t>
  </si>
  <si>
    <t>7203238</t>
  </si>
  <si>
    <t>SS772 Marche-en-Famenne EI</t>
  </si>
  <si>
    <t>7203254</t>
  </si>
  <si>
    <t>FRA beheers benzeenveront dg 7</t>
  </si>
  <si>
    <t>7203263</t>
  </si>
  <si>
    <t>Belgacom 02 LIN Ass</t>
  </si>
  <si>
    <t>7203270</t>
  </si>
  <si>
    <t>Belgacom 02 TIV Bruxelles PEP</t>
  </si>
  <si>
    <t>7203273</t>
  </si>
  <si>
    <t>FRA Biosparing lichterskade 6</t>
  </si>
  <si>
    <t>7203279</t>
  </si>
  <si>
    <t>SS039 Sint-Truiden san</t>
  </si>
  <si>
    <t>7203280</t>
  </si>
  <si>
    <t>SS390 Aalst san</t>
  </si>
  <si>
    <t>7203281</t>
  </si>
  <si>
    <t>SS529 Mol san</t>
  </si>
  <si>
    <t>7203282</t>
  </si>
  <si>
    <t>SS539 Merksem san</t>
  </si>
  <si>
    <t>7203283</t>
  </si>
  <si>
    <t>SS565 Lier san</t>
  </si>
  <si>
    <t>7203284</t>
  </si>
  <si>
    <t>SS609 Sint-Truiden san</t>
  </si>
  <si>
    <t>7203285</t>
  </si>
  <si>
    <t>SS637 Genk  san</t>
  </si>
  <si>
    <t>7203286</t>
  </si>
  <si>
    <t>SS718 Bilzen san</t>
  </si>
  <si>
    <t>7203288</t>
  </si>
  <si>
    <t>SS043 Mortsel  san</t>
  </si>
  <si>
    <t>7203289</t>
  </si>
  <si>
    <t>SS183 Turnhout  san</t>
  </si>
  <si>
    <t>7203290</t>
  </si>
  <si>
    <t>SS231 Borgerhout san</t>
  </si>
  <si>
    <t>7203291</t>
  </si>
  <si>
    <t>SS273 Oostende san</t>
  </si>
  <si>
    <t>7203292</t>
  </si>
  <si>
    <t>SS588 Kapellen  san</t>
  </si>
  <si>
    <t>7203293</t>
  </si>
  <si>
    <t>SS707 Sint Andries Brugge  san</t>
  </si>
  <si>
    <t>7203294</t>
  </si>
  <si>
    <t>SS712 Grimbergen san</t>
  </si>
  <si>
    <t>7203295</t>
  </si>
  <si>
    <t>Fina Sabra Angleur int 4/4/02</t>
  </si>
  <si>
    <t>7203296</t>
  </si>
  <si>
    <t>Belgacom Dour int 4/4/02</t>
  </si>
  <si>
    <t>7203303</t>
  </si>
  <si>
    <t>FRA Deelgeb 44 TEL en Benzine</t>
  </si>
  <si>
    <t>7203314</t>
  </si>
  <si>
    <t>Gralex site Poubeau Et. impact</t>
  </si>
  <si>
    <t>7203320</t>
  </si>
  <si>
    <t>FRA Borealis san begeleiding</t>
  </si>
  <si>
    <t>7203321</t>
  </si>
  <si>
    <t>TOTAL943 Kortrijk BSP</t>
  </si>
  <si>
    <t>7203322</t>
  </si>
  <si>
    <t>SS127 Ant'pen Ankerrui 15 BO</t>
  </si>
  <si>
    <t>7203345</t>
  </si>
  <si>
    <t>TOTAL Charleroi 'Notre Dame'</t>
  </si>
  <si>
    <t>7203350</t>
  </si>
  <si>
    <t>SS039 Sint-Truiden BO</t>
  </si>
  <si>
    <t>7203353</t>
  </si>
  <si>
    <t>SS579 Strombeek-Bever san</t>
  </si>
  <si>
    <t>7203354</t>
  </si>
  <si>
    <t>SS073 Borgerhout san</t>
  </si>
  <si>
    <t>7203355</t>
  </si>
  <si>
    <t>SS628 Blankenberge san</t>
  </si>
  <si>
    <t>7203356</t>
  </si>
  <si>
    <t>SS015 Grembergen san</t>
  </si>
  <si>
    <t>7203357</t>
  </si>
  <si>
    <t>SS270 Gent san</t>
  </si>
  <si>
    <t>7203358</t>
  </si>
  <si>
    <t>SS738 Middelkerke san</t>
  </si>
  <si>
    <t>7203359</t>
  </si>
  <si>
    <t>SS575 Strombeek-Bever san</t>
  </si>
  <si>
    <t>7203371</t>
  </si>
  <si>
    <t>RegLandschMeetjesland dijken</t>
  </si>
  <si>
    <t>7203374</t>
  </si>
  <si>
    <t>Vander Stichele Roeselare Mon</t>
  </si>
  <si>
    <t>7203386</t>
  </si>
  <si>
    <t>SS719 Houdeng-Gougnies EI</t>
  </si>
  <si>
    <t>7203388</t>
  </si>
  <si>
    <t>TFE Merchtem int</t>
  </si>
  <si>
    <t>7203390</t>
  </si>
  <si>
    <t>Belgacom Dour de Dier int</t>
  </si>
  <si>
    <t>7203395</t>
  </si>
  <si>
    <t>TOTAL569 Genk</t>
  </si>
  <si>
    <t>7203397</t>
  </si>
  <si>
    <t>TFE Bornem int "Pipe-line"</t>
  </si>
  <si>
    <t>7203398</t>
  </si>
  <si>
    <t>TFE Kruibeke int "Pipe-line"</t>
  </si>
  <si>
    <t>7203410</t>
  </si>
  <si>
    <t>SS437 Morlanweltz Mon air 3</t>
  </si>
  <si>
    <t>7203412</t>
  </si>
  <si>
    <t>Atofina ex-AMOCO Monitoring</t>
  </si>
  <si>
    <t>7203413</t>
  </si>
  <si>
    <t>TOTAL615 Minderhou-Breda(N)san</t>
  </si>
  <si>
    <t>7203415</t>
  </si>
  <si>
    <t>SS822 Ukkel in-situ ass</t>
  </si>
  <si>
    <t>7203427</t>
  </si>
  <si>
    <t>Shell pilootproef red dechloor</t>
  </si>
  <si>
    <t>7203444</t>
  </si>
  <si>
    <t>TFE521 Maasland interventie</t>
  </si>
  <si>
    <t>7203446</t>
  </si>
  <si>
    <t>TOTAL Brussel Vergunningen</t>
  </si>
  <si>
    <t>7203447</t>
  </si>
  <si>
    <t>TOTAL Wallonie vergunningen</t>
  </si>
  <si>
    <t>7203456</t>
  </si>
  <si>
    <t>Belgacom 02 SCH</t>
  </si>
  <si>
    <t>7203467</t>
  </si>
  <si>
    <t>OVAM Studie Polderklei Havenge</t>
  </si>
  <si>
    <t>7203469</t>
  </si>
  <si>
    <t>SS492 Adinkerke VC</t>
  </si>
  <si>
    <t>7203477</t>
  </si>
  <si>
    <t>TOTAL Plantijn Moretus BSP</t>
  </si>
  <si>
    <t>7203482</t>
  </si>
  <si>
    <t>Shell GMC san riolering</t>
  </si>
  <si>
    <t>7203484</t>
  </si>
  <si>
    <t>Shell Herentals Heating BSP</t>
  </si>
  <si>
    <t>7203492</t>
  </si>
  <si>
    <t>TOTAL943 Kortrijk san</t>
  </si>
  <si>
    <t>7203499</t>
  </si>
  <si>
    <t>SS124 Gilly ass</t>
  </si>
  <si>
    <t>7203519</t>
  </si>
  <si>
    <t>SS532 Heverlee (richt.Luik) BO</t>
  </si>
  <si>
    <t>7203520</t>
  </si>
  <si>
    <t>TOTAL Chasse Royale phase2 ass</t>
  </si>
  <si>
    <t>7203526</t>
  </si>
  <si>
    <t>TOTAL724 Jabbeke-Oostend(N)san</t>
  </si>
  <si>
    <t>7203527</t>
  </si>
  <si>
    <t>TOTAL557 Wezembeek Oppem OO</t>
  </si>
  <si>
    <t>7203529</t>
  </si>
  <si>
    <t>SS561 Waarschoot BSP</t>
  </si>
  <si>
    <t>7203530</t>
  </si>
  <si>
    <t>Shell Anderlecht opv.san depot</t>
  </si>
  <si>
    <t>7203531</t>
  </si>
  <si>
    <t>TOTAL728 Jabbeke-Brussel(Z)san</t>
  </si>
  <si>
    <t>7203534</t>
  </si>
  <si>
    <t>SS434 Halen VC</t>
  </si>
  <si>
    <t>7203539</t>
  </si>
  <si>
    <t>TOTAL915 Ruisbroek-Parijs (O)</t>
  </si>
  <si>
    <t>7203541</t>
  </si>
  <si>
    <t>Shell Netwerk studies san-kost</t>
  </si>
  <si>
    <t>7203542</t>
  </si>
  <si>
    <t>Fina S Hognoul 18-08-01</t>
  </si>
  <si>
    <t>7203543</t>
  </si>
  <si>
    <t>Fina S Hognoul 16-10-01</t>
  </si>
  <si>
    <t>7203545</t>
  </si>
  <si>
    <t>Shell overzicht BOFAS recupera</t>
  </si>
  <si>
    <t>7203546</t>
  </si>
  <si>
    <t>Adecon Oevel OpvolgLandfarm</t>
  </si>
  <si>
    <t>7203549</t>
  </si>
  <si>
    <t>AMINAL Ziepbeek control vergun</t>
  </si>
  <si>
    <t>7203552</t>
  </si>
  <si>
    <t>SS052 Uccle EP/ED</t>
  </si>
  <si>
    <t>7203587</t>
  </si>
  <si>
    <t>TOTAL566 Van Steen Milieuverg</t>
  </si>
  <si>
    <t>7203588</t>
  </si>
  <si>
    <t>TOTAL566 Van Steen Bouwdossier</t>
  </si>
  <si>
    <t>7203589</t>
  </si>
  <si>
    <t>TOTAL 566 Van Steen VC</t>
  </si>
  <si>
    <t>7203590</t>
  </si>
  <si>
    <t>Fina S Ampsin int 040902 Elect</t>
  </si>
  <si>
    <t>7203595</t>
  </si>
  <si>
    <t>TOTAL895 Liège ass</t>
  </si>
  <si>
    <t>7203596</t>
  </si>
  <si>
    <t>versie</t>
  </si>
  <si>
    <t>TOTAL851 Soumagne ass</t>
  </si>
  <si>
    <t>7203597</t>
  </si>
  <si>
    <t>TOTAL968 Huy ass</t>
  </si>
  <si>
    <t>7203599</t>
  </si>
  <si>
    <t>TOTAL Geel VC Robineau</t>
  </si>
  <si>
    <t>7203607</t>
  </si>
  <si>
    <t>SECA 060 St.Denijs Westrem BSP</t>
  </si>
  <si>
    <t>7203609</t>
  </si>
  <si>
    <t>TOTAL DemandePrixSystTraiteme</t>
  </si>
  <si>
    <t>7203611</t>
  </si>
  <si>
    <t>SECA 028 Wetteren BO</t>
  </si>
  <si>
    <t>7203613</t>
  </si>
  <si>
    <t>TOTAL915 Ruisbroek-Paris(O)san</t>
  </si>
  <si>
    <t>7203614</t>
  </si>
  <si>
    <t>SS127 Antwerpen san</t>
  </si>
  <si>
    <t>7203616</t>
  </si>
  <si>
    <t>TOTAL Seraing "La Troque" CDC</t>
  </si>
  <si>
    <t>7203621</t>
  </si>
  <si>
    <t>TOTAL Geel "Robineau" san</t>
  </si>
  <si>
    <t>7203626</t>
  </si>
  <si>
    <t>SS448 Soignies PA + ER</t>
  </si>
  <si>
    <t>7203629</t>
  </si>
  <si>
    <t>Van Lierde depot BO</t>
  </si>
  <si>
    <t>7203635</t>
  </si>
  <si>
    <t>UNIL St.Pieters Leeuw Ontwerp</t>
  </si>
  <si>
    <t>7203636</t>
  </si>
  <si>
    <t>UNIL St.Pieters Leeuw VC</t>
  </si>
  <si>
    <t>7203637</t>
  </si>
  <si>
    <t>TOTAL Waarschoot VC</t>
  </si>
  <si>
    <t>7203638</t>
  </si>
  <si>
    <t>Belgacom 81 DEP int</t>
  </si>
  <si>
    <t>7203643</t>
  </si>
  <si>
    <t>SS390 Aalst BSP</t>
  </si>
  <si>
    <t>7203645</t>
  </si>
  <si>
    <t>Shell GMC Nad ond. dg 33,35,37</t>
  </si>
  <si>
    <t>7203653</t>
  </si>
  <si>
    <t>Shell GMC Per ond. perc. 358s</t>
  </si>
  <si>
    <t>7203661</t>
  </si>
  <si>
    <t>Fina S Ocquier int 171002</t>
  </si>
  <si>
    <t>7203662</t>
  </si>
  <si>
    <t>Cile Ocquier accident 171002</t>
  </si>
  <si>
    <t>7203680</t>
  </si>
  <si>
    <t>TOTAL918 Vilvoorde BO</t>
  </si>
  <si>
    <t>7203682</t>
  </si>
  <si>
    <t>Belgacom 85 HU1 Huy</t>
  </si>
  <si>
    <t>7203694</t>
  </si>
  <si>
    <t>SECA 055 Mariakerke BSP</t>
  </si>
  <si>
    <t>7203697</t>
  </si>
  <si>
    <t>Q8 Turnhout afperkend onderzoe</t>
  </si>
  <si>
    <t>7203702</t>
  </si>
  <si>
    <t>TFES Uccle Bellicha int 061102</t>
  </si>
  <si>
    <t>7203703</t>
  </si>
  <si>
    <t>Belgacom Gilly 71 GIL int</t>
  </si>
  <si>
    <t>7203706</t>
  </si>
  <si>
    <t>SECA 010 Vlaamse Kaai BSP</t>
  </si>
  <si>
    <t>7203710</t>
  </si>
  <si>
    <t>TFES Fléron "Constant" int</t>
  </si>
  <si>
    <t>7203711</t>
  </si>
  <si>
    <t>TOTAL Soumagne station VC</t>
  </si>
  <si>
    <t>7203712</t>
  </si>
  <si>
    <t>TOTAL Huy station VC</t>
  </si>
  <si>
    <t>7203713</t>
  </si>
  <si>
    <t>SECA 115 Deurne boterlaerb. BO</t>
  </si>
  <si>
    <t>7203714</t>
  </si>
  <si>
    <t>Q8 Berchem Gr.stwg BO</t>
  </si>
  <si>
    <t>7203722</t>
  </si>
  <si>
    <t>SS535 Couillet Mon 1</t>
  </si>
  <si>
    <t>7203725</t>
  </si>
  <si>
    <t>SS730 Auderghem EA</t>
  </si>
  <si>
    <t>7203733</t>
  </si>
  <si>
    <t>TFE Soutien technique Retail F</t>
  </si>
  <si>
    <t>7203737</t>
  </si>
  <si>
    <t>SECA 169 werf Interbrew Mon</t>
  </si>
  <si>
    <t>7203738</t>
  </si>
  <si>
    <t>Stad Antwerpen Petroleum Zuid</t>
  </si>
  <si>
    <t>7203739</t>
  </si>
  <si>
    <t>Rijkswaterst. verpl zeggekorf.</t>
  </si>
  <si>
    <t>7203740</t>
  </si>
  <si>
    <t>TFES Henion Seraing int 271102</t>
  </si>
  <si>
    <t>7203742</t>
  </si>
  <si>
    <t>SECA 214 Webbekom BSP</t>
  </si>
  <si>
    <t>7203747</t>
  </si>
  <si>
    <t>Shell Minderhout WZI + vergunn</t>
  </si>
  <si>
    <t>7203750</t>
  </si>
  <si>
    <t>Q8 Evere SO</t>
  </si>
  <si>
    <t>7203751</t>
  </si>
  <si>
    <t>TOTAL951 Plantijn Moretus</t>
  </si>
  <si>
    <t>7203761</t>
  </si>
  <si>
    <t>Q8 Wilrijk bestek</t>
  </si>
  <si>
    <t>7203774</t>
  </si>
  <si>
    <t>SS389 Waremme EI</t>
  </si>
  <si>
    <t>7203775</t>
  </si>
  <si>
    <t>SS038 La Louvière PA</t>
  </si>
  <si>
    <t>7203776</t>
  </si>
  <si>
    <t>TFES Ecaussinnes d'Enghien int</t>
  </si>
  <si>
    <t>7203784</t>
  </si>
  <si>
    <t>TOTAL Merchtem Pipeline BO</t>
  </si>
  <si>
    <t>7203788</t>
  </si>
  <si>
    <t>SS815 Laeken ass hors concessi</t>
  </si>
  <si>
    <t>7203791</t>
  </si>
  <si>
    <t>TOTAL depot Feluy Mon 2003</t>
  </si>
  <si>
    <t>7203792</t>
  </si>
  <si>
    <t>Stad Gent invent. sted. groen</t>
  </si>
  <si>
    <t>7203798</t>
  </si>
  <si>
    <t>Fina S Put-Kapellen int Hendri</t>
  </si>
  <si>
    <t>7203799</t>
  </si>
  <si>
    <t>DS&amp;VD Boechout BO</t>
  </si>
  <si>
    <t>7203800</t>
  </si>
  <si>
    <t>DS&amp;VD Edegem BO</t>
  </si>
  <si>
    <t>7203805</t>
  </si>
  <si>
    <t>SS194 Gent Mon nazorg</t>
  </si>
  <si>
    <t>72110105</t>
  </si>
  <si>
    <t>Finance rapportering Iwaco</t>
  </si>
  <si>
    <t>72110640</t>
  </si>
  <si>
    <t>Finance vakopleiding</t>
  </si>
  <si>
    <t>72110645</t>
  </si>
  <si>
    <t>Finance ondersteuning IWF</t>
  </si>
  <si>
    <t>72110650</t>
  </si>
  <si>
    <t>Finance ondersteuning Nigeria</t>
  </si>
  <si>
    <t>72110655</t>
  </si>
  <si>
    <t>Exact Egypte support</t>
  </si>
  <si>
    <t>72117201</t>
  </si>
  <si>
    <t>Finance algemeen</t>
  </si>
  <si>
    <t>72117205</t>
  </si>
  <si>
    <t>Finance verzekeringen</t>
  </si>
  <si>
    <t>72117210</t>
  </si>
  <si>
    <t>Finance inboeken in Exact</t>
  </si>
  <si>
    <t>72117211</t>
  </si>
  <si>
    <t>Finance codering diversen</t>
  </si>
  <si>
    <t>72117212</t>
  </si>
  <si>
    <t>Finance facturatie klanten</t>
  </si>
  <si>
    <t>72117213</t>
  </si>
  <si>
    <t>Finance diverse betalingen</t>
  </si>
  <si>
    <t>72117214</t>
  </si>
  <si>
    <t>Finance interne fact dagstaten</t>
  </si>
  <si>
    <t>72119001</t>
  </si>
  <si>
    <t>Finance secretariaat</t>
  </si>
  <si>
    <t>7303808</t>
  </si>
  <si>
    <t>Q8 Anderlecht saneringsonderz.</t>
  </si>
  <si>
    <t>7303811</t>
  </si>
  <si>
    <t>TFE S Ans int 240801</t>
  </si>
  <si>
    <t>7303812</t>
  </si>
  <si>
    <t>SS741 Soignies ass. in situ</t>
  </si>
  <si>
    <t>7303814</t>
  </si>
  <si>
    <t>TOTAL933 Brasschaat BSP</t>
  </si>
  <si>
    <t>7303818</t>
  </si>
  <si>
    <t>VDBogaerde Kapel ter Bede BO</t>
  </si>
  <si>
    <t>7303822</t>
  </si>
  <si>
    <t>Gemini Braine-L'Alleud int</t>
  </si>
  <si>
    <t>7303823</t>
  </si>
  <si>
    <t>TOTAL969 "La Troque" VC</t>
  </si>
  <si>
    <t>7303824</t>
  </si>
  <si>
    <t>SECA 139 Gray ass.</t>
  </si>
  <si>
    <t>7303826</t>
  </si>
  <si>
    <t>Shell GMC PCB-rijke grond san</t>
  </si>
  <si>
    <t>7303831</t>
  </si>
  <si>
    <t>TOTAL755 Assebroek OO</t>
  </si>
  <si>
    <t>7303834</t>
  </si>
  <si>
    <t>SS006 Knokke OO</t>
  </si>
  <si>
    <t>7303840</t>
  </si>
  <si>
    <t>Q8 Zelzate sanering</t>
  </si>
  <si>
    <t>7303842</t>
  </si>
  <si>
    <t>Q8 Gentbrugge bestek</t>
  </si>
  <si>
    <t>7303843</t>
  </si>
  <si>
    <t>Q8 Kampenhout bestek</t>
  </si>
  <si>
    <t>7303844</t>
  </si>
  <si>
    <t>SECA169 Leuven san</t>
  </si>
  <si>
    <t>7303846</t>
  </si>
  <si>
    <t>TOTAL530 Hoboken BO</t>
  </si>
  <si>
    <t>7303851</t>
  </si>
  <si>
    <t>TOTAL891 Thieu Nord EI</t>
  </si>
  <si>
    <t>7303852</t>
  </si>
  <si>
    <t>TOTAL892 Thieu-Bruxelle (S) EI</t>
  </si>
  <si>
    <t>7303856</t>
  </si>
  <si>
    <t>Shell ACCESS Project</t>
  </si>
  <si>
    <t>7303858</t>
  </si>
  <si>
    <t>Referentie factuur + Leverancier</t>
  </si>
  <si>
    <t>Eigen referentie factuur</t>
  </si>
  <si>
    <t>Eigen referentie betalingsbewijs</t>
  </si>
  <si>
    <t>TOTAL proced stand excav depo</t>
  </si>
  <si>
    <t>7303860</t>
  </si>
  <si>
    <t>TOTAL556 Astrid DT</t>
  </si>
  <si>
    <t>7303861</t>
  </si>
  <si>
    <t>TFE S Angleur int 020103</t>
  </si>
  <si>
    <t>7303863</t>
  </si>
  <si>
    <t>Q8 Brugge BBO</t>
  </si>
  <si>
    <t>7303867</t>
  </si>
  <si>
    <t>Q8 Zwevegem Mon</t>
  </si>
  <si>
    <t>7303871</t>
  </si>
  <si>
    <t>SS520 Marke &gt; Rijsel BO</t>
  </si>
  <si>
    <t>7303872</t>
  </si>
  <si>
    <t>TFE S Brakel int 140103</t>
  </si>
  <si>
    <t>7303873</t>
  </si>
  <si>
    <t>SS213 Rochefort Ass.</t>
  </si>
  <si>
    <t>7303874</t>
  </si>
  <si>
    <t>TFE "Bancken" Meeuwen int</t>
  </si>
  <si>
    <t>7303877</t>
  </si>
  <si>
    <t>SS437 Morlanwelz in situ</t>
  </si>
  <si>
    <t>7303879</t>
  </si>
  <si>
    <t>BIM BATNEEC Studie</t>
  </si>
  <si>
    <t>7303883</t>
  </si>
  <si>
    <t>TFE S Borsbeek Evaluatie</t>
  </si>
  <si>
    <t>7303884</t>
  </si>
  <si>
    <t>Aminal Afdeling water Demer</t>
  </si>
  <si>
    <t>7303885</t>
  </si>
  <si>
    <t>SS802 Haccourt EI</t>
  </si>
  <si>
    <t>7303888</t>
  </si>
  <si>
    <t>Shell GMC Overzichtstekeningen</t>
  </si>
  <si>
    <t>7303889</t>
  </si>
  <si>
    <t>Shell GMC Naftenaten pilootpr.</t>
  </si>
  <si>
    <t>7303890</t>
  </si>
  <si>
    <t>GMC dg 3,4,7 en 41 BO</t>
  </si>
  <si>
    <t>7303891</t>
  </si>
  <si>
    <t>TOTAL855 Fayembois DT</t>
  </si>
  <si>
    <t>7303894</t>
  </si>
  <si>
    <t>TFE S depot Feluy pipe int</t>
  </si>
  <si>
    <t>7303896</t>
  </si>
  <si>
    <t>TOTAL983 Rocourt 1 ass</t>
  </si>
  <si>
    <t>7303897</t>
  </si>
  <si>
    <t>Shell GMC opv landfarm smeerol</t>
  </si>
  <si>
    <t>7303899</t>
  </si>
  <si>
    <t>SS572 Nivelles in situ</t>
  </si>
  <si>
    <t>7303904</t>
  </si>
  <si>
    <t>SS364 St.Andries Brugge BSP</t>
  </si>
  <si>
    <t>7303905</t>
  </si>
  <si>
    <t>SS167 Ougrée ass</t>
  </si>
  <si>
    <t>7303908</t>
  </si>
  <si>
    <t>Belgacom 71 ACO int</t>
  </si>
  <si>
    <t>7303910</t>
  </si>
  <si>
    <t>SS431 Bonheiden OO</t>
  </si>
  <si>
    <t>7303911</t>
  </si>
  <si>
    <t>TOTAL948 Knokke BSP</t>
  </si>
  <si>
    <t>7303915</t>
  </si>
  <si>
    <t>SS526 Wetteren BO</t>
  </si>
  <si>
    <t>7303917</t>
  </si>
  <si>
    <t>TOTAL1301 Campio (Beaufays) EI</t>
  </si>
  <si>
    <t>7303918</t>
  </si>
  <si>
    <t>TOTAL4175 Majest (Verviers) EI</t>
  </si>
  <si>
    <t>7303919</t>
  </si>
  <si>
    <t>Belgacom 41JUP int</t>
  </si>
  <si>
    <t>7303923</t>
  </si>
  <si>
    <t>SECA037 Couillet PA</t>
  </si>
  <si>
    <t>7303929</t>
  </si>
  <si>
    <t>TOTAL911 Bastogne ASS</t>
  </si>
  <si>
    <t>7303931</t>
  </si>
  <si>
    <t>TOTAL880 Wanlin Lux ITE</t>
  </si>
  <si>
    <t>7303933</t>
  </si>
  <si>
    <t>Q8 Borgerhout BO</t>
  </si>
  <si>
    <t>7303935</t>
  </si>
  <si>
    <t>TOTAL947 Stubbe BO</t>
  </si>
  <si>
    <t>7303939</t>
  </si>
  <si>
    <t>Advisering closures 2003</t>
  </si>
  <si>
    <t>7303940</t>
  </si>
  <si>
    <t>TOTAL548 Beringen san-verslag</t>
  </si>
  <si>
    <t>7303942</t>
  </si>
  <si>
    <t>sin tpt 02/107471-Antwerp Tax</t>
  </si>
  <si>
    <t>7303944</t>
  </si>
  <si>
    <t>SS183 Turnhout VC</t>
  </si>
  <si>
    <t>7303945</t>
  </si>
  <si>
    <t>SS231 Rochefort VC</t>
  </si>
  <si>
    <t>7303946</t>
  </si>
  <si>
    <t>SS512 Ramegnies-Chin VC</t>
  </si>
  <si>
    <t>7303947</t>
  </si>
  <si>
    <t>Rhodia aanvullend onderzoek OO</t>
  </si>
  <si>
    <t>7303950</t>
  </si>
  <si>
    <t>SECA131 Gent herevaluatie</t>
  </si>
  <si>
    <t>7303953</t>
  </si>
  <si>
    <t>Shell Gis-nera Luxemburg 2003</t>
  </si>
  <si>
    <t>7303954</t>
  </si>
  <si>
    <t>Shell Gis-nera Luxemburg modif</t>
  </si>
  <si>
    <t>7303955</t>
  </si>
  <si>
    <t>DAB Duffel tot.verbouw station</t>
  </si>
  <si>
    <t>7303956</t>
  </si>
  <si>
    <t>DAB Duffel veiligheid + milieu</t>
  </si>
  <si>
    <t>7303957</t>
  </si>
  <si>
    <t>SS531 Heverlee -&gt; Brussel BO</t>
  </si>
  <si>
    <t>7303959</t>
  </si>
  <si>
    <t>TOTAL614 Waarloos-Brux (W) WO</t>
  </si>
  <si>
    <t>7303960</t>
  </si>
  <si>
    <t>TOTAL Waarloos A'pen (O) WO</t>
  </si>
  <si>
    <t>7303963</t>
  </si>
  <si>
    <t>Shell GMC Mon/nazorg ex-destil</t>
  </si>
  <si>
    <t>7303966</t>
  </si>
  <si>
    <t>TOTAL716 Zelzate Mon</t>
  </si>
  <si>
    <t>7303972</t>
  </si>
  <si>
    <t>SS714 Maasmechelen BSP</t>
  </si>
  <si>
    <t>7303975</t>
  </si>
  <si>
    <t>Q8 Brussel san</t>
  </si>
  <si>
    <t>7303977</t>
  </si>
  <si>
    <t>TOTAL584 HerentalsNieuwbShopVC</t>
  </si>
  <si>
    <t>7303978</t>
  </si>
  <si>
    <t>VITO Battel Fe-reductie Mon</t>
  </si>
  <si>
    <t>7303981</t>
  </si>
  <si>
    <t>SS558 Fléron Suivi des travaux</t>
  </si>
  <si>
    <t>7303982</t>
  </si>
  <si>
    <t>SS592 Liège suivi des travaux</t>
  </si>
  <si>
    <t>7303984</t>
  </si>
  <si>
    <t>SECA111 Keizer Karel Gent OO</t>
  </si>
  <si>
    <t>7303985</t>
  </si>
  <si>
    <t>SECA012 Kortrijk OO</t>
  </si>
  <si>
    <t>7303986</t>
  </si>
  <si>
    <t>SECA238 Schoten OO</t>
  </si>
  <si>
    <t>7303987</t>
  </si>
  <si>
    <t>SECA022 Brussel rue Navez PO</t>
  </si>
  <si>
    <t>7303988</t>
  </si>
  <si>
    <t>SECA084 Brussel Ch.d'Alsemb.PO</t>
  </si>
  <si>
    <t>7303989</t>
  </si>
  <si>
    <t>SECA089 Brussel Av.Victor J PO</t>
  </si>
  <si>
    <t>7303990</t>
  </si>
  <si>
    <t>SECA054 Brussel rue EtangsN PO</t>
  </si>
  <si>
    <t>7303991</t>
  </si>
  <si>
    <t>SS734 Waterloo ass</t>
  </si>
  <si>
    <t>7303994</t>
  </si>
  <si>
    <t>TFES Courrière "Labye" int</t>
  </si>
  <si>
    <t>7303995</t>
  </si>
  <si>
    <t>TFES Eghezee "Finaflam" int</t>
  </si>
  <si>
    <t>7303996</t>
  </si>
  <si>
    <t>7303997</t>
  </si>
  <si>
    <t>Q8 Turnhout san</t>
  </si>
  <si>
    <t>7303999</t>
  </si>
  <si>
    <t>SS627 Lommel BO</t>
  </si>
  <si>
    <t>7304001</t>
  </si>
  <si>
    <t>TFES Kraainem Letellier BSP</t>
  </si>
  <si>
    <t>7304002</t>
  </si>
  <si>
    <t>ProvA'pen retentieb. risschots</t>
  </si>
  <si>
    <t>7304003</t>
  </si>
  <si>
    <t>TOTAL982 Rivière EI</t>
  </si>
  <si>
    <t>7304006</t>
  </si>
  <si>
    <t>SECA016 Wavre EI</t>
  </si>
  <si>
    <t>7304008</t>
  </si>
  <si>
    <t>RHF Raffinerie des Flandres</t>
  </si>
  <si>
    <t>7304009</t>
  </si>
  <si>
    <t>SS807 Gosselies ass</t>
  </si>
  <si>
    <t>7304010</t>
  </si>
  <si>
    <t>TOTAL Veerle ontwerp station</t>
  </si>
  <si>
    <t>7304011</t>
  </si>
  <si>
    <t>TOTAL984 Rocourt 2 EI</t>
  </si>
  <si>
    <t>7304012</t>
  </si>
  <si>
    <t>SS753 Malmedy int</t>
  </si>
  <si>
    <t>7304013</t>
  </si>
  <si>
    <t>SS708 Liège (Kleyer) ass</t>
  </si>
  <si>
    <t>7304016</t>
  </si>
  <si>
    <t>SS808 Berlaar BSP</t>
  </si>
  <si>
    <t>7304017</t>
  </si>
  <si>
    <t>Rigoletto Merksem int luchtm.n</t>
  </si>
  <si>
    <t>7304018</t>
  </si>
  <si>
    <t>VMW Berlare-Zele: ecolo+landb.</t>
  </si>
  <si>
    <t>7304019</t>
  </si>
  <si>
    <t>VMW St.Agatha Rode: ecologie</t>
  </si>
  <si>
    <t>7304020</t>
  </si>
  <si>
    <t>VMW Korbeek-Dijle</t>
  </si>
  <si>
    <t>7304021</t>
  </si>
  <si>
    <t>VMW Overijse</t>
  </si>
  <si>
    <t>7304022</t>
  </si>
  <si>
    <t>VMW Lembeke-Oosteeklo</t>
  </si>
  <si>
    <t>7304025</t>
  </si>
  <si>
    <t>TOTAL Herentals WO</t>
  </si>
  <si>
    <t>7304027</t>
  </si>
  <si>
    <t>SECA 093 Chenée EC</t>
  </si>
  <si>
    <t>7304028</t>
  </si>
  <si>
    <t>Belgacom opstellen lastenboek</t>
  </si>
  <si>
    <t>7304031</t>
  </si>
  <si>
    <t>Shell Froidchapelle Int</t>
  </si>
  <si>
    <t>7304034</t>
  </si>
  <si>
    <t>Empsen Verbiest aanstelling MC</t>
  </si>
  <si>
    <t>7304036</t>
  </si>
  <si>
    <t>PIDPA Balen hydro-eco-effectst</t>
  </si>
  <si>
    <t>7304038</t>
  </si>
  <si>
    <t>Q8 Anderlecht sanering</t>
  </si>
  <si>
    <t>7304041</t>
  </si>
  <si>
    <t>SS635 Anderlecht EP/ED</t>
  </si>
  <si>
    <t>7304042</t>
  </si>
  <si>
    <t>SS367 Marcinelle EI</t>
  </si>
  <si>
    <t>7304043</t>
  </si>
  <si>
    <t>SS377 Huy EI</t>
  </si>
  <si>
    <t>7304045</t>
  </si>
  <si>
    <t>SS739 Wépion ass.</t>
  </si>
  <si>
    <t>7304046</t>
  </si>
  <si>
    <t>Q8 Harelbeke bestek</t>
  </si>
  <si>
    <t>7304047</t>
  </si>
  <si>
    <t>SS729 Evere Tache d'Huile ass</t>
  </si>
  <si>
    <t>7304052</t>
  </si>
  <si>
    <t>TOTAL521 Maasland bestek</t>
  </si>
  <si>
    <t>7304054</t>
  </si>
  <si>
    <t>TOTAL698 Nivelles-Paris (O)</t>
  </si>
  <si>
    <t>7304056</t>
  </si>
  <si>
    <t>Van Tilborgh A'pen opv. ventil</t>
  </si>
  <si>
    <t>7304060</t>
  </si>
  <si>
    <t>Moons Milieucoördinator</t>
  </si>
  <si>
    <t>7304063</t>
  </si>
  <si>
    <t>DeCraecker/Van Herck expertise</t>
  </si>
  <si>
    <t>7304066</t>
  </si>
  <si>
    <t>TOTAL Brugge BSP aanvullingen</t>
  </si>
  <si>
    <t>7304067</t>
  </si>
  <si>
    <t>SS152 Brussel Place d'Yser EA</t>
  </si>
  <si>
    <t>7304071</t>
  </si>
  <si>
    <t>DS&amp;VD Antwerpen-Zuid OO</t>
  </si>
  <si>
    <t>7304075</t>
  </si>
  <si>
    <t>TOTAL Mol evaluatie BSP</t>
  </si>
  <si>
    <t>7304076</t>
  </si>
  <si>
    <t>Shell Achilles VGM</t>
  </si>
  <si>
    <t>7304078</t>
  </si>
  <si>
    <t>Van Assche Milieucoördinator</t>
  </si>
  <si>
    <t>7304081</t>
  </si>
  <si>
    <t>Belgian Shell GMC Infineum BSP</t>
  </si>
  <si>
    <t>7304082</t>
  </si>
  <si>
    <t>TOTAL874 Dour (Leman) Mon</t>
  </si>
  <si>
    <t>7304084</t>
  </si>
  <si>
    <t>SS248 Chenee in situ</t>
  </si>
  <si>
    <t>7304085</t>
  </si>
  <si>
    <t>TOTAL SABCA travaux suite san</t>
  </si>
  <si>
    <t>7304087</t>
  </si>
  <si>
    <t>TOTAL572 Veltem BSP</t>
  </si>
  <si>
    <t>7304088</t>
  </si>
  <si>
    <t>SS119 Anderlecht ass</t>
  </si>
  <si>
    <t>7304090</t>
  </si>
  <si>
    <t>SS311 Tervuren OO</t>
  </si>
  <si>
    <t>7304091</t>
  </si>
  <si>
    <t>TOTAL dep Wandre fund.tank VC</t>
  </si>
  <si>
    <t>7304092</t>
  </si>
  <si>
    <t>TOTAL615 Minderhout Noord Mon</t>
  </si>
  <si>
    <t>7304093</t>
  </si>
  <si>
    <t>Redevco Schoten aanvul 3 BO</t>
  </si>
  <si>
    <t>7304094</t>
  </si>
  <si>
    <t>TOTAL603 "Camelias" Permis</t>
  </si>
  <si>
    <t>7304097</t>
  </si>
  <si>
    <t>TOTAL Nil-St-Vincent-St-Martin</t>
  </si>
  <si>
    <t>7304098</t>
  </si>
  <si>
    <t>TOTAL616 Minderhout-Bru (Z)Mon</t>
  </si>
  <si>
    <t>7304099</t>
  </si>
  <si>
    <t>TOTAL2330 Ieper san</t>
  </si>
  <si>
    <t>7304100</t>
  </si>
  <si>
    <t>Shell depot Hasselt nazorg san</t>
  </si>
  <si>
    <t>7304102</t>
  </si>
  <si>
    <t>Q8 Schoten Villerslei BO</t>
  </si>
  <si>
    <t>7304106</t>
  </si>
  <si>
    <t>ACCOR Novotel Wépion EC</t>
  </si>
  <si>
    <t>7304108</t>
  </si>
  <si>
    <t>SS649 Elversele OO</t>
  </si>
  <si>
    <t>7304109</t>
  </si>
  <si>
    <t>SS502 Ath ass</t>
  </si>
  <si>
    <t>7304110</t>
  </si>
  <si>
    <t>SS753 Malmedy PA</t>
  </si>
  <si>
    <t>7304111</t>
  </si>
  <si>
    <t>JET107 Hasselt Genksestwg OO</t>
  </si>
  <si>
    <t>7304112</t>
  </si>
  <si>
    <t>JET217 Alsemberg OBO</t>
  </si>
  <si>
    <t>7304113</t>
  </si>
  <si>
    <t>JET024 Laken PO</t>
  </si>
  <si>
    <t>7304115</t>
  </si>
  <si>
    <t>SS015 Grembergen BO</t>
  </si>
  <si>
    <t>7304116</t>
  </si>
  <si>
    <t>SS739 Wépion in-situ</t>
  </si>
  <si>
    <t>7304117</t>
  </si>
  <si>
    <t>JET094 St.Gillis PO</t>
  </si>
  <si>
    <t>7304118</t>
  </si>
  <si>
    <t>JET077 Overijse OO</t>
  </si>
  <si>
    <t>7304119</t>
  </si>
  <si>
    <t>JET227 Temse OO</t>
  </si>
  <si>
    <t>7304120</t>
  </si>
  <si>
    <t>TFEL General co-ord. &amp; meeting</t>
  </si>
  <si>
    <t>7304123</t>
  </si>
  <si>
    <t>TFEL Ex. of eval. &amp; sel. contr</t>
  </si>
  <si>
    <t>7304124</t>
  </si>
  <si>
    <t>Effect of lowering proposed cl</t>
  </si>
  <si>
    <t>7304125</t>
  </si>
  <si>
    <t>Evaluation MIP</t>
  </si>
  <si>
    <t>7304126</t>
  </si>
  <si>
    <t>Pumptest for perm. acid plume</t>
  </si>
  <si>
    <t>7304127</t>
  </si>
  <si>
    <t>Approach eval. effect waterdis</t>
  </si>
  <si>
    <t>7304129</t>
  </si>
  <si>
    <t>Monitored Natural Attenuation</t>
  </si>
  <si>
    <t>7304130</t>
  </si>
  <si>
    <t>TFE Lubricants Ertvelde OBO</t>
  </si>
  <si>
    <t>7304131</t>
  </si>
  <si>
    <t>7304132</t>
  </si>
  <si>
    <t>7304133</t>
  </si>
  <si>
    <t>7304134</t>
  </si>
  <si>
    <t>7304135</t>
  </si>
  <si>
    <t>7304136</t>
  </si>
  <si>
    <t>7304137</t>
  </si>
  <si>
    <t>7304138</t>
  </si>
  <si>
    <t>7304139</t>
  </si>
  <si>
    <t>7304140</t>
  </si>
  <si>
    <t>TOTAL div projecten stations</t>
  </si>
  <si>
    <t>7304141</t>
  </si>
  <si>
    <t>TOTAL div projecten depots</t>
  </si>
  <si>
    <t>7304143</t>
  </si>
  <si>
    <t>SS498 Aarschot BSP</t>
  </si>
  <si>
    <t>7304145</t>
  </si>
  <si>
    <t>SS535 Couillet gest.post trava</t>
  </si>
  <si>
    <t>7304146</t>
  </si>
  <si>
    <t>SS225 Ukkel EP/ED</t>
  </si>
  <si>
    <t>7304148</t>
  </si>
  <si>
    <t>TFES Beersel "Cardyn-Lenz" int</t>
  </si>
  <si>
    <t>7304149</t>
  </si>
  <si>
    <t>SS477 Massenhoven OO</t>
  </si>
  <si>
    <t>7304150</t>
  </si>
  <si>
    <t>Shell Vervaecke Roeselare 2opi</t>
  </si>
  <si>
    <t>7304154</t>
  </si>
  <si>
    <t>Sergeant Milieucoördinator</t>
  </si>
  <si>
    <t>7304160</t>
  </si>
  <si>
    <t>TOTAL728 Jabbeke Z Mon2</t>
  </si>
  <si>
    <t>7304161</t>
  </si>
  <si>
    <t>Q8 Ronse bestek</t>
  </si>
  <si>
    <t>7304162</t>
  </si>
  <si>
    <t>Q8 Tongeren san</t>
  </si>
  <si>
    <t>7304163</t>
  </si>
  <si>
    <t>Belgacom 67 NIV EI</t>
  </si>
  <si>
    <t>7304164</t>
  </si>
  <si>
    <t>Belgacom 71 LUT EI</t>
  </si>
  <si>
    <t>7304165</t>
  </si>
  <si>
    <t>TFES depot Marly int</t>
  </si>
  <si>
    <t>7304166</t>
  </si>
  <si>
    <t>Q8 depot Hoboken OBO</t>
  </si>
  <si>
    <t>7304167</t>
  </si>
  <si>
    <t>Q8 Beersel (Huizingen) bestek</t>
  </si>
  <si>
    <t>7304168</t>
  </si>
  <si>
    <t>TOTAL930 Mol lozingsvergun</t>
  </si>
  <si>
    <t>7304169</t>
  </si>
  <si>
    <t>TOTAL569 Genk lozingsvergun</t>
  </si>
  <si>
    <t>7304170</t>
  </si>
  <si>
    <t>FRA grondwatermonitoring 2003</t>
  </si>
  <si>
    <t>7304173</t>
  </si>
  <si>
    <t>Q8 St-Denijs Westrem BO</t>
  </si>
  <si>
    <t>7304174</t>
  </si>
  <si>
    <t>VITO Oliekarakterisering eval.</t>
  </si>
  <si>
    <t>7304175</t>
  </si>
  <si>
    <t>TOTAL501 NMBS Mechelen OO</t>
  </si>
  <si>
    <t>7304177</t>
  </si>
  <si>
    <t>TOTAL Grimberg Zeekanaal OO ev</t>
  </si>
  <si>
    <t>7304179</t>
  </si>
  <si>
    <t>Q8 Ekeren act OBO</t>
  </si>
  <si>
    <t>7304180</t>
  </si>
  <si>
    <t>TOTAL dep Feluy puits profonds</t>
  </si>
  <si>
    <t>7304181</t>
  </si>
  <si>
    <t>TOTAL542 Zutendaal VC</t>
  </si>
  <si>
    <t>7304184</t>
  </si>
  <si>
    <t>Shell Herentals Heating OO</t>
  </si>
  <si>
    <t>7304187</t>
  </si>
  <si>
    <t>SS674 Knokke Mon3</t>
  </si>
  <si>
    <t>7304188</t>
  </si>
  <si>
    <t>Shell GMC luchtmon road 5/5bis</t>
  </si>
  <si>
    <t>7304189</t>
  </si>
  <si>
    <t>TOTAL552 La Cambre CDC</t>
  </si>
  <si>
    <t>7304191</t>
  </si>
  <si>
    <t>SS043 Mortsel VC</t>
  </si>
  <si>
    <t>7304192</t>
  </si>
  <si>
    <t>SS054 Antwerpen VC</t>
  </si>
  <si>
    <t>7304193</t>
  </si>
  <si>
    <t>SS178 Kessel-Lo VC</t>
  </si>
  <si>
    <t>7304194</t>
  </si>
  <si>
    <t>SS231 Borgerhout VC</t>
  </si>
  <si>
    <t>7304195</t>
  </si>
  <si>
    <t>SS282 Hechtel VC</t>
  </si>
  <si>
    <t>7304196</t>
  </si>
  <si>
    <t>SS167 Ougrée VC</t>
  </si>
  <si>
    <t>7304197</t>
  </si>
  <si>
    <t>SS827 Orp Jauche VC</t>
  </si>
  <si>
    <t>7304200</t>
  </si>
  <si>
    <t>JET114 Diest-Schaffen BO</t>
  </si>
  <si>
    <t>7304201</t>
  </si>
  <si>
    <t>Shell Protocol period. OBO's</t>
  </si>
  <si>
    <t>7304203</t>
  </si>
  <si>
    <t>JET238 Schoten BO</t>
  </si>
  <si>
    <t>7304204</t>
  </si>
  <si>
    <t>OVAM assist ifv zware metalen</t>
  </si>
  <si>
    <t>7304206</t>
  </si>
  <si>
    <t>JET161 Edegem Mon6</t>
  </si>
  <si>
    <t>7304209</t>
  </si>
  <si>
    <t>AMINAL Schoten vegstud. Vorden</t>
  </si>
  <si>
    <t>7304212</t>
  </si>
  <si>
    <t>Buck Consultants Tienen-Grijpe</t>
  </si>
  <si>
    <t>7304213</t>
  </si>
  <si>
    <t>JET060 St-Denijs-Westrem WO</t>
  </si>
  <si>
    <t>7304214</t>
  </si>
  <si>
    <t>SS575 Strombeek-Bever BO</t>
  </si>
  <si>
    <t>7304215</t>
  </si>
  <si>
    <t>TOTAL942 Knokke 'Boon' BSP</t>
  </si>
  <si>
    <t>7304216</t>
  </si>
  <si>
    <t>SS085 Wilrijk BSP</t>
  </si>
  <si>
    <t>7304217</t>
  </si>
  <si>
    <t>Rhodia Chemie bijk ond OO</t>
  </si>
  <si>
    <t>7304218</t>
  </si>
  <si>
    <t>Q8 Schaarbeek PO</t>
  </si>
  <si>
    <t>7304220</t>
  </si>
  <si>
    <t>TOTAL Grobbendonk opv san</t>
  </si>
  <si>
    <t>7304221</t>
  </si>
  <si>
    <t>TFES558 Hasselt int</t>
  </si>
  <si>
    <t>7304222</t>
  </si>
  <si>
    <t>Q8 St-Joost-Ten-Node PO</t>
  </si>
  <si>
    <t>7304223</t>
  </si>
  <si>
    <t>Q8 Vilvoorde IDS san</t>
  </si>
  <si>
    <t>7304224</t>
  </si>
  <si>
    <t>Datum eindverklaring:</t>
  </si>
  <si>
    <t>Datum conformverklaring BSP:</t>
  </si>
  <si>
    <t>Datum conformverklaring ABO:</t>
  </si>
  <si>
    <t>Datum conformverklaring OBO: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</si>
  <si>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</si>
  <si>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</si>
  <si>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</si>
  <si>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</si>
  <si>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</si>
  <si>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</si>
  <si>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</si>
  <si>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</si>
  <si>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2.4</t>
  </si>
  <si>
    <t>2.5</t>
  </si>
  <si>
    <t>2.5.2</t>
  </si>
  <si>
    <t>2.5.3</t>
  </si>
  <si>
    <t>2.5.1</t>
  </si>
  <si>
    <t>2.5.4</t>
  </si>
  <si>
    <t>2.6</t>
  </si>
  <si>
    <t>2.6.1</t>
  </si>
  <si>
    <t>2.6.2</t>
  </si>
  <si>
    <t>On-site landfarming</t>
  </si>
  <si>
    <t>2.6.3</t>
  </si>
  <si>
    <t>Airsparging</t>
  </si>
  <si>
    <t>2.6.4</t>
  </si>
  <si>
    <t>Pump&amp;treat</t>
  </si>
  <si>
    <t>grond</t>
  </si>
  <si>
    <t>grondwater</t>
  </si>
  <si>
    <t>in te vullen / à remplir</t>
  </si>
  <si>
    <t>référence facture + entrepreneur</t>
  </si>
  <si>
    <t>date de la facture</t>
  </si>
  <si>
    <t>montant total de la facture (excl. TVA)*</t>
  </si>
  <si>
    <t>date du paiement</t>
  </si>
  <si>
    <t>votre référence de la facture</t>
  </si>
  <si>
    <t>remarques demandeur</t>
  </si>
  <si>
    <t>sol</t>
  </si>
  <si>
    <t>eau souterraine</t>
  </si>
  <si>
    <t>non-accepté administrative</t>
  </si>
  <si>
    <t>non-accepté technique</t>
  </si>
  <si>
    <t>remarques administratives</t>
  </si>
  <si>
    <t>remarques techniques</t>
  </si>
  <si>
    <t>Bofas nummer / numéro de BOFAS:</t>
  </si>
  <si>
    <t xml:space="preserve">Aanvrager (naam en adres) / demandeur (nom et adresse) : </t>
  </si>
  <si>
    <t>date approbation EC</t>
  </si>
  <si>
    <t>date approbation PA</t>
  </si>
  <si>
    <t>date déclaration finale</t>
  </si>
  <si>
    <t>Onderzoekswerken / travaux d'études</t>
  </si>
  <si>
    <t>Correctie, enkel kost hoger dan 6.200,00 euro wordt terugbetaald</t>
  </si>
  <si>
    <t>correction, remboursement des coûts supérieurs à 6200,00 euro</t>
  </si>
  <si>
    <t>ABO / ED</t>
  </si>
  <si>
    <t>BSP / PA</t>
  </si>
  <si>
    <t>Opmaak project / élaboration PA</t>
  </si>
  <si>
    <t>Laboratorium BSP / laboratoire PA</t>
  </si>
  <si>
    <t>Opmaak vergunningsaanvraag / élaboration demande de permis</t>
  </si>
  <si>
    <t>Saneringswerken / travaux d'assainissement</t>
  </si>
  <si>
    <t>Veiligheidscoördinatie / coordination sécurité</t>
  </si>
  <si>
    <t>Bodemsaneringsdeskundige begeleiding / suivi assainissement du sol</t>
  </si>
  <si>
    <t>Laboratorium BSW / laboratoire TA</t>
  </si>
  <si>
    <t>Uitvoeren van eindonderzoek / exécution de l'étude finale</t>
  </si>
  <si>
    <t>Algemene aanneming / travaux d'entreprise générale</t>
  </si>
  <si>
    <t>Werfinrichting / organisation du chantier</t>
  </si>
  <si>
    <t>Ontmanteling van de ondergrondse brandstofinstallatie / démantèlement des installations de combustible souterraines</t>
  </si>
  <si>
    <t>Grondwerken / travaux de sol</t>
  </si>
  <si>
    <t>Stabiliteitsmaatregelen / mesures de stabilité</t>
  </si>
  <si>
    <t>Bemaling bij grondwerken / rabattement durant les travaux de sol</t>
  </si>
  <si>
    <t>Andere algemene aannemingskosten / autres frais d'entreprise générale</t>
  </si>
  <si>
    <t>Transport verontreinigde grond / transport terres contaminées</t>
  </si>
  <si>
    <t>Ex-situ grondverwerking / traitement des terres Ex-Situ</t>
  </si>
  <si>
    <t>Biologische reiniging / traitement biologique</t>
  </si>
  <si>
    <t>Fysico-chemische reiniging / traitement physico-chimique</t>
  </si>
  <si>
    <t>Thermische reiniging / traitement thermique</t>
  </si>
  <si>
    <t>Andere grondverwerking/storten,… / autres traitement/décharges…</t>
  </si>
  <si>
    <t>Gestimuleerde natuurlijk attenuatie / atténuation naturelle stimulée</t>
  </si>
  <si>
    <t>Factuur / facture</t>
  </si>
  <si>
    <t>totaal aanvaard</t>
  </si>
  <si>
    <t>accepté totale</t>
  </si>
  <si>
    <t>aanvaard grond</t>
  </si>
  <si>
    <t>accepté sol</t>
  </si>
  <si>
    <t>aanvaard grondwater</t>
  </si>
  <si>
    <t>accepté eau souterraine</t>
  </si>
  <si>
    <t>in te vullen indien nodig</t>
  </si>
  <si>
    <t xml:space="preserve">! MAX 23 euro/m³ </t>
  </si>
  <si>
    <t>Detail meetstaat fase 2 - Détail métré phase 2</t>
  </si>
  <si>
    <t>aanvrager / demandeur</t>
  </si>
  <si>
    <t>als een cel oranje kleurt, klopt het totaal van kolom P niet met kolom N+O</t>
  </si>
  <si>
    <t>in te vullen. Opgepast N+O moet gelijk zijn aan P</t>
  </si>
  <si>
    <t>date approbation EI</t>
  </si>
  <si>
    <t>votre référence de preuve de paiement</t>
  </si>
  <si>
    <t>OBO / EI</t>
  </si>
  <si>
    <t>Subtotaal OBO / sous-total EI</t>
  </si>
  <si>
    <t>Uitvoering ABO / exécution EC</t>
  </si>
  <si>
    <t>Subtotaal Uitvoering ABO / sous-total exécution EC</t>
  </si>
  <si>
    <t>Subtotaal Opmaak project / sous-total élaboration PA</t>
  </si>
  <si>
    <t>Subtotaal Laboratorium BSP / sous-total laboratoire PA</t>
  </si>
  <si>
    <t>Subtotaal Opmaak vergunningsaanvraag / sous-total demande de permis</t>
  </si>
  <si>
    <t>Subtotaal Veiligheidscoördinatie / sous-total coordination sécurité</t>
  </si>
  <si>
    <t>Milieukundige begeleiding en tussentijdse rapportage / suivi environnemental et rapports intermédiaires</t>
  </si>
  <si>
    <t>Subtotaal Milieukundige begeleiding en tussentijdse rapportage / sous-total suivi environnemental et rapports intermédiaires</t>
  </si>
  <si>
    <t>Subtotaal Laboratorium BSW / sous-total laboratoire TA</t>
  </si>
  <si>
    <t>Laboratorium ABO / laboratoire EC</t>
  </si>
  <si>
    <t>Subtotaal laboratorium ABO / sous-total laboratoire EC</t>
  </si>
  <si>
    <t>Monitoring of nazorg / suivi ou monitoring</t>
  </si>
  <si>
    <t>Subtotaal Monitoring of nazorg / sous-total  monitoring ou suivi</t>
  </si>
  <si>
    <t>Subtotaal Uitvoeren van eindonderzoek / sous-total  de l'exécution de l'étude finale</t>
  </si>
  <si>
    <t>Subtotaal Werfinrichting / sous-total  organisation du chantier</t>
  </si>
  <si>
    <t>Subtotaal Ontmanteling van de ondergrondse brandstofinstallatie / sous-total  démantèlement des installations de  combustible souterraines</t>
  </si>
  <si>
    <t>Subtotaal Grondwerken / sous-total  travaux de sol</t>
  </si>
  <si>
    <t>Subtotaal Stabiliteitsmaatregelen / sous-total  mesures de stabilité</t>
  </si>
  <si>
    <t>Subtotaal Bemaling bij grondwerken / sous-total  rabattement durant les travaux de sol</t>
  </si>
  <si>
    <t>Grondwaterzuivering bij grondwerken / traitement de l'eau souterraine durant les travaux de sol</t>
  </si>
  <si>
    <t>Subtotaal Grondwaterzuivering bij grondwerken / sous-total  traitement de l'eau souterraine durant les travaux de sol</t>
  </si>
  <si>
    <t>Subtotaal Andere algemene aannemingskosten / sous-total  autres frais d'entreprise générale</t>
  </si>
  <si>
    <t>Subtotaal Transport verontreinigde grond / sous-total  transport terres contaminées</t>
  </si>
  <si>
    <t>Subtotaal Biologische reiniging / sous-total  traitement biologique</t>
  </si>
  <si>
    <t>Subtotaal Fysico-chemische reiniging / sous-total traitement physico-chimique</t>
  </si>
  <si>
    <t>Subtotaal Thermische reiniging / sous-total  traitement thermique</t>
  </si>
  <si>
    <t>Subtotaal Andere grondverwerking/storten,… / sous-total  autres usages des terres /décharges…</t>
  </si>
  <si>
    <t>In-situ (incl. benodigde infrastructuur en verbruik) / In Situ (inclus infrastructure nécessaire et consommation)</t>
  </si>
  <si>
    <t>Bodemluchtextractie/injectie / Extraction d'air du sol/injection</t>
  </si>
  <si>
    <t>Subtotaal Bodemluchtextractie/injectie / sous-total extraction de l'air/injection</t>
  </si>
  <si>
    <t xml:space="preserve">Subtotaal On-site landfarming/ sous-total </t>
  </si>
  <si>
    <t xml:space="preserve">Subtotaal Airsparging/ sous-total </t>
  </si>
  <si>
    <t xml:space="preserve">Subtotaal Pump&amp;treat/sous-total </t>
  </si>
  <si>
    <t>Subtotaal Gestimuleerde natuurlijk attenuatie / sous-total  atténuation naturelle stimulée</t>
  </si>
  <si>
    <t>Andere in-situ werken / autres travaux in situ</t>
  </si>
  <si>
    <t>Subtotaal Andere in-situ werken / sous-total  autre travaux in situ</t>
  </si>
  <si>
    <t>Totaal / total</t>
  </si>
  <si>
    <t>* Si le demandeur n'avait pas  des devoirs TVA en date de la facture, le montant total de la facture TVA inclus doit être rempli.</t>
  </si>
  <si>
    <t>totaal post (exclusief BTW)*</t>
  </si>
  <si>
    <t>total du poste (excl. TVA)*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</si>
</sst>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dd\-mmm\-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;\-#,##0\ "/>
    <numFmt numFmtId="194" formatCode="[$-813]dddd\ d\ mmmm\ yyyy"/>
    <numFmt numFmtId="195" formatCode="00.00.00.000"/>
    <numFmt numFmtId="196" formatCode="#,##0.00\ &quot;€&quot;"/>
    <numFmt numFmtId="197" formatCode="#,##0&quot; BF&quot;;\-#,##0&quot; B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b/>
      <u val="single"/>
      <sz val="1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BFB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double"/>
      <bottom style="double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17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70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93" fontId="7" fillId="0" borderId="0" xfId="0" applyNumberFormat="1" applyFont="1" applyFill="1" applyBorder="1" applyAlignment="1" applyProtection="1">
      <alignment horizontal="left" vertical="center"/>
      <protection/>
    </xf>
    <xf numFmtId="193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196" fontId="0" fillId="0" borderId="0" xfId="0" applyNumberFormat="1" applyBorder="1" applyAlignment="1" applyProtection="1">
      <alignment horizontal="left" vertical="center"/>
      <protection/>
    </xf>
    <xf numFmtId="196" fontId="7" fillId="0" borderId="0" xfId="0" applyNumberFormat="1" applyFont="1" applyBorder="1" applyAlignment="1" applyProtection="1">
      <alignment horizontal="left" vertical="center"/>
      <protection/>
    </xf>
    <xf numFmtId="196" fontId="7" fillId="0" borderId="0" xfId="0" applyNumberFormat="1" applyFont="1" applyFill="1" applyBorder="1" applyAlignment="1" applyProtection="1">
      <alignment horizontal="left" vertical="center"/>
      <protection/>
    </xf>
    <xf numFmtId="196" fontId="3" fillId="0" borderId="0" xfId="0" applyNumberFormat="1" applyFont="1" applyFill="1" applyBorder="1" applyAlignment="1" applyProtection="1">
      <alignment horizontal="left" vertical="center"/>
      <protection/>
    </xf>
    <xf numFmtId="196" fontId="2" fillId="0" borderId="0" xfId="0" applyNumberFormat="1" applyFont="1" applyFill="1" applyBorder="1" applyAlignment="1" applyProtection="1">
      <alignment horizontal="left" vertical="center"/>
      <protection/>
    </xf>
    <xf numFmtId="196" fontId="8" fillId="0" borderId="16" xfId="0" applyNumberFormat="1" applyFont="1" applyBorder="1" applyAlignment="1" applyProtection="1">
      <alignment horizontal="left" vertical="center" wrapText="1"/>
      <protection/>
    </xf>
    <xf numFmtId="196" fontId="8" fillId="0" borderId="11" xfId="0" applyNumberFormat="1" applyFont="1" applyBorder="1" applyAlignment="1" applyProtection="1">
      <alignment horizontal="left" vertical="center"/>
      <protection/>
    </xf>
    <xf numFmtId="196" fontId="7" fillId="0" borderId="11" xfId="0" applyNumberFormat="1" applyFont="1" applyBorder="1" applyAlignment="1" applyProtection="1">
      <alignment horizontal="left" vertical="center"/>
      <protection/>
    </xf>
    <xf numFmtId="196" fontId="7" fillId="33" borderId="12" xfId="0" applyNumberFormat="1" applyFont="1" applyFill="1" applyBorder="1" applyAlignment="1" applyProtection="1">
      <alignment horizontal="left" vertical="center"/>
      <protection/>
    </xf>
    <xf numFmtId="196" fontId="8" fillId="0" borderId="13" xfId="0" applyNumberFormat="1" applyFont="1" applyBorder="1" applyAlignment="1" applyProtection="1">
      <alignment horizontal="left" vertical="center"/>
      <protection/>
    </xf>
    <xf numFmtId="196" fontId="7" fillId="0" borderId="12" xfId="0" applyNumberFormat="1" applyFont="1" applyBorder="1" applyAlignment="1" applyProtection="1">
      <alignment horizontal="left" vertical="center"/>
      <protection/>
    </xf>
    <xf numFmtId="196" fontId="7" fillId="33" borderId="16" xfId="0" applyNumberFormat="1" applyFont="1" applyFill="1" applyBorder="1" applyAlignment="1" applyProtection="1">
      <alignment horizontal="left" vertical="center"/>
      <protection/>
    </xf>
    <xf numFmtId="17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96" fontId="7" fillId="0" borderId="24" xfId="0" applyNumberFormat="1" applyFont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1" fillId="33" borderId="26" xfId="0" applyFont="1" applyFill="1" applyBorder="1" applyAlignment="1" applyProtection="1">
      <alignment horizontal="left" vertical="center"/>
      <protection/>
    </xf>
    <xf numFmtId="196" fontId="0" fillId="33" borderId="17" xfId="0" applyNumberFormat="1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196" fontId="0" fillId="0" borderId="11" xfId="0" applyNumberFormat="1" applyFont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196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14" fontId="8" fillId="0" borderId="16" xfId="0" applyNumberFormat="1" applyFont="1" applyBorder="1" applyAlignment="1" applyProtection="1">
      <alignment horizontal="left" vertical="center" wrapText="1"/>
      <protection/>
    </xf>
    <xf numFmtId="14" fontId="8" fillId="0" borderId="11" xfId="0" applyNumberFormat="1" applyFont="1" applyBorder="1" applyAlignment="1" applyProtection="1">
      <alignment horizontal="left" vertical="center"/>
      <protection/>
    </xf>
    <xf numFmtId="14" fontId="0" fillId="33" borderId="17" xfId="0" applyNumberFormat="1" applyFont="1" applyFill="1" applyBorder="1" applyAlignment="1" applyProtection="1">
      <alignment horizontal="left" vertical="center"/>
      <protection/>
    </xf>
    <xf numFmtId="14" fontId="7" fillId="0" borderId="11" xfId="0" applyNumberFormat="1" applyFont="1" applyBorder="1" applyAlignment="1" applyProtection="1">
      <alignment horizontal="left" vertical="center"/>
      <protection/>
    </xf>
    <xf numFmtId="14" fontId="7" fillId="33" borderId="12" xfId="0" applyNumberFormat="1" applyFont="1" applyFill="1" applyBorder="1" applyAlignment="1" applyProtection="1">
      <alignment horizontal="left" vertical="center"/>
      <protection/>
    </xf>
    <xf numFmtId="14" fontId="7" fillId="0" borderId="13" xfId="0" applyNumberFormat="1" applyFont="1" applyFill="1" applyBorder="1" applyAlignment="1" applyProtection="1">
      <alignment horizontal="left" vertical="center"/>
      <protection/>
    </xf>
    <xf numFmtId="14" fontId="7" fillId="0" borderId="11" xfId="0" applyNumberFormat="1" applyFont="1" applyFill="1" applyBorder="1" applyAlignment="1" applyProtection="1">
      <alignment horizontal="left" vertical="center"/>
      <protection/>
    </xf>
    <xf numFmtId="14" fontId="11" fillId="0" borderId="16" xfId="0" applyNumberFormat="1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196" fontId="8" fillId="0" borderId="29" xfId="0" applyNumberFormat="1" applyFont="1" applyBorder="1" applyAlignment="1" applyProtection="1">
      <alignment horizontal="left" vertical="center" wrapText="1"/>
      <protection/>
    </xf>
    <xf numFmtId="196" fontId="8" fillId="0" borderId="30" xfId="0" applyNumberFormat="1" applyFont="1" applyBorder="1" applyAlignment="1" applyProtection="1">
      <alignment horizontal="left" vertical="center"/>
      <protection/>
    </xf>
    <xf numFmtId="196" fontId="7" fillId="0" borderId="30" xfId="0" applyNumberFormat="1" applyFont="1" applyBorder="1" applyAlignment="1" applyProtection="1">
      <alignment horizontal="left" vertical="center"/>
      <protection/>
    </xf>
    <xf numFmtId="196" fontId="7" fillId="33" borderId="31" xfId="0" applyNumberFormat="1" applyFont="1" applyFill="1" applyBorder="1" applyAlignment="1" applyProtection="1">
      <alignment horizontal="left" vertical="center"/>
      <protection/>
    </xf>
    <xf numFmtId="196" fontId="8" fillId="0" borderId="32" xfId="0" applyNumberFormat="1" applyFont="1" applyBorder="1" applyAlignment="1" applyProtection="1">
      <alignment horizontal="left" vertical="center"/>
      <protection/>
    </xf>
    <xf numFmtId="196" fontId="7" fillId="0" borderId="31" xfId="0" applyNumberFormat="1" applyFont="1" applyBorder="1" applyAlignment="1" applyProtection="1">
      <alignment horizontal="left" vertical="center"/>
      <protection/>
    </xf>
    <xf numFmtId="196" fontId="7" fillId="33" borderId="29" xfId="0" applyNumberFormat="1" applyFont="1" applyFill="1" applyBorder="1" applyAlignment="1" applyProtection="1">
      <alignment horizontal="left" vertical="center"/>
      <protection/>
    </xf>
    <xf numFmtId="196" fontId="12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1" fontId="7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196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96" fontId="0" fillId="0" borderId="0" xfId="0" applyNumberFormat="1" applyFill="1" applyBorder="1" applyAlignment="1" applyProtection="1">
      <alignment horizontal="left" vertical="center"/>
      <protection/>
    </xf>
    <xf numFmtId="196" fontId="8" fillId="0" borderId="29" xfId="0" applyNumberFormat="1" applyFont="1" applyFill="1" applyBorder="1" applyAlignment="1" applyProtection="1">
      <alignment horizontal="left" vertical="center" wrapText="1"/>
      <protection/>
    </xf>
    <xf numFmtId="196" fontId="8" fillId="0" borderId="30" xfId="0" applyNumberFormat="1" applyFont="1" applyFill="1" applyBorder="1" applyAlignment="1" applyProtection="1">
      <alignment horizontal="left" vertical="center"/>
      <protection/>
    </xf>
    <xf numFmtId="196" fontId="7" fillId="0" borderId="30" xfId="0" applyNumberFormat="1" applyFont="1" applyFill="1" applyBorder="1" applyAlignment="1" applyProtection="1">
      <alignment horizontal="left" vertical="center"/>
      <protection/>
    </xf>
    <xf numFmtId="196" fontId="7" fillId="0" borderId="31" xfId="0" applyNumberFormat="1" applyFont="1" applyFill="1" applyBorder="1" applyAlignment="1" applyProtection="1">
      <alignment horizontal="left" vertical="center"/>
      <protection/>
    </xf>
    <xf numFmtId="196" fontId="0" fillId="0" borderId="30" xfId="0" applyNumberFormat="1" applyFont="1" applyFill="1" applyBorder="1" applyAlignment="1" applyProtection="1">
      <alignment horizontal="left" vertical="center"/>
      <protection/>
    </xf>
    <xf numFmtId="196" fontId="7" fillId="0" borderId="24" xfId="0" applyNumberFormat="1" applyFont="1" applyFill="1" applyBorder="1" applyAlignment="1" applyProtection="1">
      <alignment horizontal="left" vertical="center"/>
      <protection/>
    </xf>
    <xf numFmtId="170" fontId="8" fillId="0" borderId="0" xfId="0" applyNumberFormat="1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196" fontId="7" fillId="34" borderId="12" xfId="0" applyNumberFormat="1" applyFont="1" applyFill="1" applyBorder="1" applyAlignment="1" applyProtection="1">
      <alignment horizontal="left" vertical="center"/>
      <protection/>
    </xf>
    <xf numFmtId="196" fontId="7" fillId="34" borderId="31" xfId="0" applyNumberFormat="1" applyFont="1" applyFill="1" applyBorder="1" applyAlignment="1" applyProtection="1">
      <alignment horizontal="left" vertical="center"/>
      <protection/>
    </xf>
    <xf numFmtId="0" fontId="7" fillId="34" borderId="21" xfId="0" applyFont="1" applyFill="1" applyBorder="1" applyAlignment="1" applyProtection="1">
      <alignment horizontal="left" vertical="center"/>
      <protection/>
    </xf>
    <xf numFmtId="196" fontId="8" fillId="34" borderId="13" xfId="0" applyNumberFormat="1" applyFont="1" applyFill="1" applyBorder="1" applyAlignment="1" applyProtection="1">
      <alignment horizontal="left" vertical="center"/>
      <protection/>
    </xf>
    <xf numFmtId="196" fontId="8" fillId="34" borderId="32" xfId="0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Border="1" applyAlignment="1" applyProtection="1">
      <alignment horizontal="left" vertical="center" wrapText="1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196" fontId="8" fillId="0" borderId="11" xfId="0" applyNumberFormat="1" applyFont="1" applyBorder="1" applyAlignment="1" applyProtection="1">
      <alignment horizontal="left" vertical="center" wrapText="1"/>
      <protection/>
    </xf>
    <xf numFmtId="0" fontId="0" fillId="33" borderId="17" xfId="0" applyNumberFormat="1" applyFont="1" applyFill="1" applyBorder="1" applyAlignment="1" applyProtection="1">
      <alignment horizontal="left" vertical="center"/>
      <protection/>
    </xf>
    <xf numFmtId="196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96" fontId="7" fillId="0" borderId="11" xfId="0" applyNumberFormat="1" applyFont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196" fontId="7" fillId="33" borderId="12" xfId="0" applyNumberFormat="1" applyFont="1" applyFill="1" applyBorder="1" applyAlignment="1" applyProtection="1">
      <alignment horizontal="left" vertical="center" wrapText="1"/>
      <protection/>
    </xf>
    <xf numFmtId="196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Border="1" applyAlignment="1" applyProtection="1">
      <alignment horizontal="left" vertical="center"/>
      <protection/>
    </xf>
    <xf numFmtId="196" fontId="7" fillId="0" borderId="13" xfId="0" applyNumberFormat="1" applyFont="1" applyBorder="1" applyAlignment="1" applyProtection="1">
      <alignment horizontal="left" vertical="center"/>
      <protection/>
    </xf>
    <xf numFmtId="14" fontId="8" fillId="0" borderId="13" xfId="0" applyNumberFormat="1" applyFont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horizontal="left" vertical="center"/>
      <protection/>
    </xf>
    <xf numFmtId="196" fontId="8" fillId="0" borderId="13" xfId="0" applyNumberFormat="1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/>
      <protection/>
    </xf>
    <xf numFmtId="14" fontId="7" fillId="0" borderId="12" xfId="0" applyNumberFormat="1" applyFont="1" applyBorder="1" applyAlignment="1" applyProtection="1">
      <alignment horizontal="left" vertical="center"/>
      <protection/>
    </xf>
    <xf numFmtId="0" fontId="7" fillId="0" borderId="12" xfId="0" applyNumberFormat="1" applyFont="1" applyBorder="1" applyAlignment="1" applyProtection="1">
      <alignment horizontal="left" vertical="center"/>
      <protection/>
    </xf>
    <xf numFmtId="196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14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16" xfId="0" applyNumberFormat="1" applyFont="1" applyFill="1" applyBorder="1" applyAlignment="1" applyProtection="1">
      <alignment horizontal="left" vertical="center"/>
      <protection/>
    </xf>
    <xf numFmtId="196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8" fillId="34" borderId="12" xfId="0" applyFont="1" applyFill="1" applyBorder="1" applyAlignment="1" applyProtection="1">
      <alignment horizontal="left" vertical="center"/>
      <protection/>
    </xf>
    <xf numFmtId="14" fontId="7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196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20" xfId="0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14" fontId="7" fillId="34" borderId="13" xfId="0" applyNumberFormat="1" applyFont="1" applyFill="1" applyBorder="1" applyAlignment="1" applyProtection="1">
      <alignment horizontal="left" vertical="center"/>
      <protection/>
    </xf>
    <xf numFmtId="0" fontId="7" fillId="34" borderId="13" xfId="0" applyNumberFormat="1" applyFont="1" applyFill="1" applyBorder="1" applyAlignment="1" applyProtection="1">
      <alignment horizontal="left" vertical="center"/>
      <protection/>
    </xf>
    <xf numFmtId="196" fontId="7" fillId="34" borderId="13" xfId="0" applyNumberFormat="1" applyFont="1" applyFill="1" applyBorder="1" applyAlignment="1" applyProtection="1">
      <alignment horizontal="left" vertical="center"/>
      <protection/>
    </xf>
    <xf numFmtId="14" fontId="8" fillId="34" borderId="13" xfId="0" applyNumberFormat="1" applyFont="1" applyFill="1" applyBorder="1" applyAlignment="1" applyProtection="1">
      <alignment horizontal="left" vertical="center"/>
      <protection/>
    </xf>
    <xf numFmtId="0" fontId="8" fillId="34" borderId="13" xfId="0" applyNumberFormat="1" applyFont="1" applyFill="1" applyBorder="1" applyAlignment="1" applyProtection="1">
      <alignment horizontal="left" vertical="center"/>
      <protection/>
    </xf>
    <xf numFmtId="196" fontId="8" fillId="34" borderId="13" xfId="0" applyNumberFormat="1" applyFont="1" applyFill="1" applyBorder="1" applyAlignment="1" applyProtection="1">
      <alignment horizontal="left" vertical="center" wrapText="1"/>
      <protection/>
    </xf>
    <xf numFmtId="0" fontId="7" fillId="34" borderId="22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14" fontId="7" fillId="0" borderId="24" xfId="0" applyNumberFormat="1" applyFont="1" applyBorder="1" applyAlignment="1" applyProtection="1">
      <alignment horizontal="left" vertical="center"/>
      <protection/>
    </xf>
    <xf numFmtId="0" fontId="7" fillId="0" borderId="24" xfId="0" applyNumberFormat="1" applyFont="1" applyBorder="1" applyAlignment="1" applyProtection="1">
      <alignment horizontal="left" vertical="center"/>
      <protection/>
    </xf>
    <xf numFmtId="196" fontId="7" fillId="0" borderId="24" xfId="0" applyNumberFormat="1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/>
      <protection/>
    </xf>
    <xf numFmtId="14" fontId="12" fillId="0" borderId="16" xfId="0" applyNumberFormat="1" applyFont="1" applyFill="1" applyBorder="1" applyAlignment="1" applyProtection="1">
      <alignment horizontal="left" vertical="center"/>
      <protection/>
    </xf>
    <xf numFmtId="196" fontId="12" fillId="0" borderId="16" xfId="0" applyNumberFormat="1" applyFont="1" applyFill="1" applyBorder="1" applyAlignment="1" applyProtection="1">
      <alignment horizontal="left" vertical="center" wrapText="1"/>
      <protection/>
    </xf>
    <xf numFmtId="196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4" fontId="7" fillId="0" borderId="35" xfId="0" applyNumberFormat="1" applyFont="1" applyFill="1" applyBorder="1" applyAlignment="1" applyProtection="1">
      <alignment horizontal="left" vertical="center" wrapText="1"/>
      <protection/>
    </xf>
    <xf numFmtId="14" fontId="7" fillId="0" borderId="36" xfId="0" applyNumberFormat="1" applyFont="1" applyFill="1" applyBorder="1" applyAlignment="1" applyProtection="1">
      <alignment horizontal="left" vertical="center" wrapText="1"/>
      <protection/>
    </xf>
    <xf numFmtId="14" fontId="7" fillId="0" borderId="37" xfId="0" applyNumberFormat="1" applyFont="1" applyFill="1" applyBorder="1" applyAlignment="1" applyProtection="1">
      <alignment horizontal="left" vertical="center" wrapText="1"/>
      <protection/>
    </xf>
    <xf numFmtId="14" fontId="0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0" fontId="12" fillId="0" borderId="0" xfId="0" applyNumberFormat="1" applyFont="1" applyFill="1" applyBorder="1" applyAlignment="1" applyProtection="1">
      <alignment horizontal="center" vertical="center"/>
      <protection/>
    </xf>
    <xf numFmtId="10" fontId="11" fillId="0" borderId="0" xfId="0" applyNumberFormat="1" applyFont="1" applyFill="1" applyBorder="1" applyAlignment="1" applyProtection="1">
      <alignment horizontal="center" vertical="center"/>
      <protection/>
    </xf>
    <xf numFmtId="196" fontId="8" fillId="0" borderId="13" xfId="0" applyNumberFormat="1" applyFont="1" applyFill="1" applyBorder="1" applyAlignment="1" applyProtection="1">
      <alignment horizontal="left" vertical="center"/>
      <protection/>
    </xf>
    <xf numFmtId="196" fontId="0" fillId="35" borderId="11" xfId="0" applyNumberFormat="1" applyFont="1" applyFill="1" applyBorder="1" applyAlignment="1" applyProtection="1">
      <alignment horizontal="left" vertical="center"/>
      <protection locked="0"/>
    </xf>
    <xf numFmtId="196" fontId="7" fillId="35" borderId="11" xfId="0" applyNumberFormat="1" applyFont="1" applyFill="1" applyBorder="1" applyAlignment="1" applyProtection="1">
      <alignment horizontal="left" vertical="center"/>
      <protection locked="0"/>
    </xf>
    <xf numFmtId="196" fontId="0" fillId="36" borderId="30" xfId="0" applyNumberFormat="1" applyFont="1" applyFill="1" applyBorder="1" applyAlignment="1" applyProtection="1">
      <alignment horizontal="left" vertical="center"/>
      <protection locked="0"/>
    </xf>
    <xf numFmtId="196" fontId="7" fillId="37" borderId="0" xfId="0" applyNumberFormat="1" applyFont="1" applyFill="1" applyBorder="1" applyAlignment="1" applyProtection="1">
      <alignment horizontal="left" vertical="center"/>
      <protection/>
    </xf>
    <xf numFmtId="196" fontId="7" fillId="35" borderId="0" xfId="0" applyNumberFormat="1" applyFont="1" applyFill="1" applyBorder="1" applyAlignment="1" applyProtection="1">
      <alignment horizontal="left" vertical="center"/>
      <protection/>
    </xf>
    <xf numFmtId="196" fontId="0" fillId="35" borderId="0" xfId="0" applyNumberFormat="1" applyFill="1" applyBorder="1" applyAlignment="1" applyProtection="1">
      <alignment horizontal="left" vertical="center"/>
      <protection/>
    </xf>
    <xf numFmtId="0" fontId="7" fillId="32" borderId="35" xfId="0" applyNumberFormat="1" applyFont="1" applyFill="1" applyBorder="1" applyAlignment="1" applyProtection="1">
      <alignment horizontal="left" vertical="center"/>
      <protection locked="0"/>
    </xf>
    <xf numFmtId="14" fontId="7" fillId="32" borderId="33" xfId="0" applyNumberFormat="1" applyFont="1" applyFill="1" applyBorder="1" applyAlignment="1" applyProtection="1">
      <alignment horizontal="left" vertical="center"/>
      <protection locked="0"/>
    </xf>
    <xf numFmtId="14" fontId="0" fillId="32" borderId="0" xfId="0" applyNumberFormat="1" applyFill="1" applyBorder="1" applyAlignment="1" applyProtection="1">
      <alignment horizontal="left" vertical="center"/>
      <protection locked="0"/>
    </xf>
    <xf numFmtId="14" fontId="7" fillId="32" borderId="0" xfId="0" applyNumberFormat="1" applyFont="1" applyFill="1" applyBorder="1" applyAlignment="1" applyProtection="1">
      <alignment horizontal="left" vertical="center"/>
      <protection locked="0"/>
    </xf>
    <xf numFmtId="14" fontId="7" fillId="32" borderId="39" xfId="0" applyNumberFormat="1" applyFont="1" applyFill="1" applyBorder="1" applyAlignment="1" applyProtection="1">
      <alignment horizontal="left" vertical="center"/>
      <protection locked="0"/>
    </xf>
    <xf numFmtId="196" fontId="0" fillId="32" borderId="11" xfId="0" applyNumberFormat="1" applyFont="1" applyFill="1" applyBorder="1" applyAlignment="1" applyProtection="1">
      <alignment horizontal="left" vertical="center"/>
      <protection locked="0"/>
    </xf>
    <xf numFmtId="196" fontId="7" fillId="32" borderId="11" xfId="0" applyNumberFormat="1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 wrapText="1"/>
      <protection locked="0"/>
    </xf>
    <xf numFmtId="14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1" xfId="0" applyNumberFormat="1" applyFont="1" applyFill="1" applyBorder="1" applyAlignment="1" applyProtection="1">
      <alignment horizontal="left" vertical="center"/>
      <protection locked="0"/>
    </xf>
    <xf numFmtId="14" fontId="0" fillId="32" borderId="11" xfId="0" applyNumberFormat="1" applyFont="1" applyFill="1" applyBorder="1" applyAlignment="1" applyProtection="1">
      <alignment horizontal="left" vertical="center"/>
      <protection locked="0"/>
    </xf>
    <xf numFmtId="196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7" fillId="32" borderId="11" xfId="0" applyFont="1" applyFill="1" applyBorder="1" applyAlignment="1" applyProtection="1">
      <alignment horizontal="left" vertical="center"/>
      <protection locked="0"/>
    </xf>
    <xf numFmtId="14" fontId="7" fillId="32" borderId="11" xfId="0" applyNumberFormat="1" applyFont="1" applyFill="1" applyBorder="1" applyAlignment="1" applyProtection="1">
      <alignment horizontal="left" vertical="center"/>
      <protection locked="0"/>
    </xf>
    <xf numFmtId="0" fontId="7" fillId="32" borderId="11" xfId="0" applyNumberFormat="1" applyFont="1" applyFill="1" applyBorder="1" applyAlignment="1" applyProtection="1">
      <alignment horizontal="left" vertical="center"/>
      <protection locked="0"/>
    </xf>
    <xf numFmtId="14" fontId="7" fillId="32" borderId="11" xfId="0" applyNumberFormat="1" applyFont="1" applyFill="1" applyBorder="1" applyAlignment="1" applyProtection="1">
      <alignment horizontal="left" vertical="center" wrapText="1"/>
      <protection locked="0"/>
    </xf>
    <xf numFmtId="196" fontId="0" fillId="0" borderId="3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96" fontId="7" fillId="0" borderId="30" xfId="0" applyNumberFormat="1" applyFont="1" applyBorder="1" applyAlignment="1" applyProtection="1">
      <alignment horizontal="left" vertical="center"/>
      <protection locked="0"/>
    </xf>
    <xf numFmtId="196" fontId="50" fillId="32" borderId="0" xfId="0" applyNumberFormat="1" applyFont="1" applyFill="1" applyBorder="1" applyAlignment="1" applyProtection="1">
      <alignment horizontal="left" vertical="center"/>
      <protection/>
    </xf>
    <xf numFmtId="196" fontId="13" fillId="0" borderId="16" xfId="0" applyNumberFormat="1" applyFont="1" applyFill="1" applyBorder="1" applyAlignment="1" applyProtection="1">
      <alignment horizontal="left" vertical="center"/>
      <protection/>
    </xf>
    <xf numFmtId="196" fontId="8" fillId="0" borderId="40" xfId="0" applyNumberFormat="1" applyFont="1" applyBorder="1" applyAlignment="1" applyProtection="1">
      <alignment horizontal="left" vertical="center" wrapText="1"/>
      <protection/>
    </xf>
    <xf numFmtId="196" fontId="8" fillId="0" borderId="41" xfId="0" applyNumberFormat="1" applyFont="1" applyBorder="1" applyAlignment="1" applyProtection="1">
      <alignment horizontal="left" vertical="center"/>
      <protection/>
    </xf>
    <xf numFmtId="196" fontId="0" fillId="33" borderId="42" xfId="0" applyNumberFormat="1" applyFont="1" applyFill="1" applyBorder="1" applyAlignment="1" applyProtection="1">
      <alignment horizontal="left" vertical="center"/>
      <protection/>
    </xf>
    <xf numFmtId="196" fontId="7" fillId="0" borderId="41" xfId="0" applyNumberFormat="1" applyFont="1" applyBorder="1" applyAlignment="1" applyProtection="1">
      <alignment horizontal="left" vertical="center"/>
      <protection/>
    </xf>
    <xf numFmtId="196" fontId="7" fillId="33" borderId="43" xfId="0" applyNumberFormat="1" applyFont="1" applyFill="1" applyBorder="1" applyAlignment="1" applyProtection="1">
      <alignment horizontal="left" vertical="center"/>
      <protection/>
    </xf>
    <xf numFmtId="196" fontId="0" fillId="35" borderId="41" xfId="0" applyNumberFormat="1" applyFont="1" applyFill="1" applyBorder="1" applyAlignment="1" applyProtection="1">
      <alignment horizontal="left" vertical="center"/>
      <protection locked="0"/>
    </xf>
    <xf numFmtId="196" fontId="7" fillId="35" borderId="41" xfId="0" applyNumberFormat="1" applyFont="1" applyFill="1" applyBorder="1" applyAlignment="1" applyProtection="1">
      <alignment horizontal="left" vertical="center"/>
      <protection locked="0"/>
    </xf>
    <xf numFmtId="196" fontId="7" fillId="0" borderId="44" xfId="0" applyNumberFormat="1" applyFont="1" applyBorder="1" applyAlignment="1" applyProtection="1">
      <alignment horizontal="left" vertical="center"/>
      <protection/>
    </xf>
    <xf numFmtId="196" fontId="7" fillId="0" borderId="43" xfId="0" applyNumberFormat="1" applyFont="1" applyBorder="1" applyAlignment="1" applyProtection="1">
      <alignment horizontal="left" vertical="center"/>
      <protection/>
    </xf>
    <xf numFmtId="196" fontId="7" fillId="33" borderId="40" xfId="0" applyNumberFormat="1" applyFont="1" applyFill="1" applyBorder="1" applyAlignment="1" applyProtection="1">
      <alignment horizontal="left" vertical="center"/>
      <protection/>
    </xf>
    <xf numFmtId="196" fontId="7" fillId="34" borderId="43" xfId="0" applyNumberFormat="1" applyFont="1" applyFill="1" applyBorder="1" applyAlignment="1" applyProtection="1">
      <alignment horizontal="left" vertical="center"/>
      <protection/>
    </xf>
    <xf numFmtId="196" fontId="7" fillId="34" borderId="44" xfId="0" applyNumberFormat="1" applyFont="1" applyFill="1" applyBorder="1" applyAlignment="1" applyProtection="1">
      <alignment horizontal="left" vertical="center"/>
      <protection/>
    </xf>
    <xf numFmtId="196" fontId="7" fillId="0" borderId="23" xfId="0" applyNumberFormat="1" applyFont="1" applyBorder="1" applyAlignment="1" applyProtection="1">
      <alignment horizontal="left" vertical="center"/>
      <protection/>
    </xf>
    <xf numFmtId="196" fontId="8" fillId="0" borderId="45" xfId="0" applyNumberFormat="1" applyFont="1" applyBorder="1" applyAlignment="1" applyProtection="1">
      <alignment horizontal="left" vertical="center" wrapText="1"/>
      <protection/>
    </xf>
    <xf numFmtId="196" fontId="8" fillId="0" borderId="46" xfId="0" applyNumberFormat="1" applyFont="1" applyBorder="1" applyAlignment="1" applyProtection="1">
      <alignment horizontal="left" vertical="center"/>
      <protection/>
    </xf>
    <xf numFmtId="196" fontId="0" fillId="33" borderId="47" xfId="0" applyNumberFormat="1" applyFont="1" applyFill="1" applyBorder="1" applyAlignment="1" applyProtection="1">
      <alignment horizontal="left" vertical="center"/>
      <protection/>
    </xf>
    <xf numFmtId="196" fontId="7" fillId="0" borderId="46" xfId="0" applyNumberFormat="1" applyFont="1" applyBorder="1" applyAlignment="1" applyProtection="1">
      <alignment horizontal="left" vertical="center"/>
      <protection/>
    </xf>
    <xf numFmtId="196" fontId="7" fillId="33" borderId="48" xfId="0" applyNumberFormat="1" applyFont="1" applyFill="1" applyBorder="1" applyAlignment="1" applyProtection="1">
      <alignment horizontal="left" vertical="center"/>
      <protection/>
    </xf>
    <xf numFmtId="196" fontId="0" fillId="32" borderId="46" xfId="0" applyNumberFormat="1" applyFont="1" applyFill="1" applyBorder="1" applyAlignment="1" applyProtection="1">
      <alignment horizontal="left" vertical="center"/>
      <protection locked="0"/>
    </xf>
    <xf numFmtId="196" fontId="8" fillId="0" borderId="49" xfId="0" applyNumberFormat="1" applyFont="1" applyBorder="1" applyAlignment="1" applyProtection="1">
      <alignment horizontal="left" vertical="center"/>
      <protection/>
    </xf>
    <xf numFmtId="196" fontId="7" fillId="0" borderId="48" xfId="0" applyNumberFormat="1" applyFont="1" applyBorder="1" applyAlignment="1" applyProtection="1">
      <alignment horizontal="left" vertical="center"/>
      <protection/>
    </xf>
    <xf numFmtId="196" fontId="7" fillId="32" borderId="46" xfId="0" applyNumberFormat="1" applyFont="1" applyFill="1" applyBorder="1" applyAlignment="1" applyProtection="1">
      <alignment horizontal="left" vertical="center"/>
      <protection locked="0"/>
    </xf>
    <xf numFmtId="196" fontId="7" fillId="33" borderId="45" xfId="0" applyNumberFormat="1" applyFont="1" applyFill="1" applyBorder="1" applyAlignment="1" applyProtection="1">
      <alignment horizontal="left" vertical="center"/>
      <protection/>
    </xf>
    <xf numFmtId="196" fontId="7" fillId="34" borderId="48" xfId="0" applyNumberFormat="1" applyFont="1" applyFill="1" applyBorder="1" applyAlignment="1" applyProtection="1">
      <alignment horizontal="left" vertical="center"/>
      <protection/>
    </xf>
    <xf numFmtId="196" fontId="8" fillId="34" borderId="49" xfId="0" applyNumberFormat="1" applyFont="1" applyFill="1" applyBorder="1" applyAlignment="1" applyProtection="1">
      <alignment horizontal="left" vertical="center"/>
      <protection/>
    </xf>
    <xf numFmtId="196" fontId="0" fillId="0" borderId="46" xfId="0" applyNumberFormat="1" applyFont="1" applyBorder="1" applyAlignment="1" applyProtection="1">
      <alignment horizontal="left" vertical="center"/>
      <protection/>
    </xf>
    <xf numFmtId="196" fontId="7" fillId="0" borderId="48" xfId="0" applyNumberFormat="1" applyFont="1" applyFill="1" applyBorder="1" applyAlignment="1" applyProtection="1">
      <alignment horizontal="left" vertical="center"/>
      <protection/>
    </xf>
    <xf numFmtId="196" fontId="7" fillId="0" borderId="34" xfId="0" applyNumberFormat="1" applyFont="1" applyBorder="1" applyAlignment="1" applyProtection="1">
      <alignment horizontal="left" vertical="center"/>
      <protection/>
    </xf>
    <xf numFmtId="196" fontId="13" fillId="0" borderId="45" xfId="0" applyNumberFormat="1" applyFont="1" applyFill="1" applyBorder="1" applyAlignment="1" applyProtection="1">
      <alignment horizontal="left" vertical="center"/>
      <protection/>
    </xf>
    <xf numFmtId="196" fontId="0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196" fontId="7" fillId="0" borderId="11" xfId="0" applyNumberFormat="1" applyFont="1" applyFill="1" applyBorder="1" applyAlignment="1" applyProtection="1">
      <alignment horizontal="left" vertical="center" wrapText="1"/>
      <protection/>
    </xf>
    <xf numFmtId="196" fontId="7" fillId="0" borderId="46" xfId="0" applyNumberFormat="1" applyFont="1" applyFill="1" applyBorder="1" applyAlignment="1" applyProtection="1">
      <alignment horizontal="left" vertical="center"/>
      <protection/>
    </xf>
    <xf numFmtId="196" fontId="7" fillId="0" borderId="41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96" fontId="0" fillId="0" borderId="46" xfId="0" applyNumberFormat="1" applyFont="1" applyFill="1" applyBorder="1" applyAlignment="1" applyProtection="1">
      <alignment horizontal="left" vertical="center"/>
      <protection/>
    </xf>
    <xf numFmtId="1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9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38" borderId="11" xfId="0" applyFont="1" applyFill="1" applyBorder="1" applyAlignment="1" applyProtection="1">
      <alignment horizontal="left" vertical="center"/>
      <protection/>
    </xf>
    <xf numFmtId="0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50" fillId="32" borderId="0" xfId="0" applyNumberFormat="1" applyFont="1" applyFill="1" applyBorder="1" applyAlignment="1" applyProtection="1">
      <alignment horizontal="left" vertical="center"/>
      <protection/>
    </xf>
    <xf numFmtId="196" fontId="7" fillId="3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0" fontId="10" fillId="3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7" fillId="32" borderId="28" xfId="0" applyFont="1" applyFill="1" applyBorder="1" applyAlignment="1" applyProtection="1">
      <alignment horizontal="left" vertical="center" wrapText="1"/>
      <protection locked="0"/>
    </xf>
    <xf numFmtId="0" fontId="0" fillId="32" borderId="0" xfId="0" applyFill="1" applyAlignment="1" applyProtection="1">
      <alignment horizontal="left" vertical="center" wrapText="1"/>
      <protection locked="0"/>
    </xf>
    <xf numFmtId="0" fontId="0" fillId="32" borderId="36" xfId="0" applyFill="1" applyBorder="1" applyAlignment="1" applyProtection="1">
      <alignment horizontal="left" vertical="center" wrapText="1"/>
      <protection locked="0"/>
    </xf>
    <xf numFmtId="0" fontId="0" fillId="32" borderId="50" xfId="0" applyFill="1" applyBorder="1" applyAlignment="1" applyProtection="1">
      <alignment horizontal="left" vertical="center" wrapText="1"/>
      <protection locked="0"/>
    </xf>
    <xf numFmtId="0" fontId="0" fillId="32" borderId="39" xfId="0" applyFill="1" applyBorder="1" applyAlignment="1" applyProtection="1">
      <alignment horizontal="left" vertical="center" wrapText="1"/>
      <protection locked="0"/>
    </xf>
    <xf numFmtId="0" fontId="0" fillId="32" borderId="37" xfId="0" applyFill="1" applyBorder="1" applyAlignment="1" applyProtection="1">
      <alignment horizontal="left" vertical="center" wrapText="1"/>
      <protection locked="0"/>
    </xf>
    <xf numFmtId="196" fontId="7" fillId="0" borderId="25" xfId="0" applyNumberFormat="1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6" fontId="0" fillId="0" borderId="28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96" fontId="7" fillId="0" borderId="28" xfId="0" applyNumberFormat="1" applyFont="1" applyFill="1" applyBorder="1" applyAlignment="1" applyProtection="1">
      <alignment horizontal="right" vertical="center"/>
      <protection/>
    </xf>
    <xf numFmtId="196" fontId="7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vb bouwADD" xfId="60"/>
    <cellStyle name="Title" xfId="61"/>
    <cellStyle name="Total" xfId="62"/>
    <cellStyle name="Warning Text" xfId="63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B02\DATATEKST\tekstenv\ALG\Exac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ACT1"/>
    </sheetNames>
    <sheetDataSet>
      <sheetData sheetId="0">
        <row r="1">
          <cell r="A1" t="str">
            <v>34270110</v>
          </cell>
          <cell r="B1" t="str">
            <v>SM bureaumanagement algemeen</v>
          </cell>
        </row>
        <row r="2">
          <cell r="A2" t="str">
            <v>34270115</v>
          </cell>
          <cell r="B2" t="str">
            <v>SM intern overleg</v>
          </cell>
        </row>
        <row r="3">
          <cell r="A3" t="str">
            <v>34270120</v>
          </cell>
          <cell r="B3" t="str">
            <v>SM geschillen</v>
          </cell>
        </row>
        <row r="4">
          <cell r="A4" t="str">
            <v>34270210</v>
          </cell>
          <cell r="B4" t="str">
            <v>SM acquisitie algemeen</v>
          </cell>
        </row>
        <row r="5">
          <cell r="A5" t="str">
            <v>34270223</v>
          </cell>
          <cell r="B5" t="str">
            <v>SM acquisitie buitenland</v>
          </cell>
        </row>
        <row r="6">
          <cell r="A6" t="str">
            <v>34270230</v>
          </cell>
          <cell r="B6" t="str">
            <v>SM Key account Shell</v>
          </cell>
        </row>
        <row r="7">
          <cell r="A7" t="str">
            <v>34270231</v>
          </cell>
          <cell r="B7" t="str">
            <v>SM Key account Shell GMC</v>
          </cell>
        </row>
        <row r="8">
          <cell r="A8" t="str">
            <v>34270232</v>
          </cell>
          <cell r="B8" t="str">
            <v>Shell Team account</v>
          </cell>
        </row>
        <row r="9">
          <cell r="A9" t="str">
            <v>34270235</v>
          </cell>
          <cell r="B9" t="str">
            <v>SM key account FRA</v>
          </cell>
        </row>
        <row r="10">
          <cell r="A10" t="str">
            <v>34270240</v>
          </cell>
          <cell r="B10" t="str">
            <v>SM key account TotalfinaElf</v>
          </cell>
        </row>
        <row r="11">
          <cell r="A11" t="str">
            <v>34270245</v>
          </cell>
          <cell r="B11" t="str">
            <v>SM key account Renault</v>
          </cell>
        </row>
        <row r="12">
          <cell r="A12" t="str">
            <v>34270250</v>
          </cell>
          <cell r="B12" t="str">
            <v>SM Key account Belgacom</v>
          </cell>
        </row>
        <row r="13">
          <cell r="A13" t="str">
            <v>34270255</v>
          </cell>
          <cell r="B13" t="str">
            <v>SM Key Account Iwaco France</v>
          </cell>
        </row>
        <row r="14">
          <cell r="A14" t="str">
            <v>34270256</v>
          </cell>
          <cell r="B14" t="str">
            <v>SM key account Q8</v>
          </cell>
        </row>
        <row r="15">
          <cell r="A15" t="str">
            <v>34270257</v>
          </cell>
          <cell r="B15" t="str">
            <v>SM Acquis. SPAQUE</v>
          </cell>
        </row>
        <row r="16">
          <cell r="A16" t="str">
            <v>34270260</v>
          </cell>
          <cell r="B16" t="str">
            <v>SM Key account Remacle Blanden</v>
          </cell>
        </row>
        <row r="17">
          <cell r="A17" t="str">
            <v>34270265</v>
          </cell>
          <cell r="B17" t="str">
            <v>SM Key account Stafford Miller</v>
          </cell>
        </row>
        <row r="18">
          <cell r="A18" t="str">
            <v>34270266</v>
          </cell>
          <cell r="B18" t="str">
            <v>SM Key Account Thijs Bouwond.</v>
          </cell>
        </row>
        <row r="19">
          <cell r="A19" t="str">
            <v>34270270</v>
          </cell>
          <cell r="B19" t="str">
            <v>SM Key account Seca</v>
          </cell>
        </row>
        <row r="20">
          <cell r="A20" t="str">
            <v>34270271</v>
          </cell>
          <cell r="B20" t="str">
            <v>SM Seca werfopvolgingen/coörd.</v>
          </cell>
        </row>
        <row r="21">
          <cell r="A21" t="str">
            <v>34270272</v>
          </cell>
          <cell r="B21" t="str">
            <v>Key account Labo</v>
          </cell>
        </row>
        <row r="22">
          <cell r="A22" t="str">
            <v>34270275</v>
          </cell>
          <cell r="B22" t="str">
            <v>SM Key account Rhodia Chemie</v>
          </cell>
        </row>
        <row r="23">
          <cell r="A23" t="str">
            <v>34270280</v>
          </cell>
          <cell r="B23" t="str">
            <v>SM Key account Ovam</v>
          </cell>
        </row>
        <row r="24">
          <cell r="A24" t="str">
            <v>34270282</v>
          </cell>
          <cell r="B24" t="str">
            <v>SM Brownfield Vilvoorde Machel</v>
          </cell>
        </row>
        <row r="25">
          <cell r="A25" t="str">
            <v>34270285</v>
          </cell>
          <cell r="B25" t="str">
            <v>SM aqcuisitie Madagascar</v>
          </cell>
        </row>
        <row r="26">
          <cell r="A26" t="str">
            <v>34270290</v>
          </cell>
          <cell r="B26" t="str">
            <v>SM Key account Gralex</v>
          </cell>
        </row>
        <row r="27">
          <cell r="A27" t="str">
            <v>34270293</v>
          </cell>
          <cell r="B27" t="str">
            <v>SM Account Pissart V/d Stricht</v>
          </cell>
        </row>
        <row r="28">
          <cell r="A28" t="str">
            <v>34270294</v>
          </cell>
          <cell r="B28" t="str">
            <v>Garage Hugo St-Gillis-Waas</v>
          </cell>
        </row>
        <row r="29">
          <cell r="A29" t="str">
            <v>34270295</v>
          </cell>
          <cell r="B29" t="str">
            <v>SM Key Account DGRNE</v>
          </cell>
        </row>
        <row r="30">
          <cell r="A30" t="str">
            <v>34270297</v>
          </cell>
          <cell r="B30" t="str">
            <v>O.O. te Bornem en Arendonk</v>
          </cell>
        </row>
        <row r="31">
          <cell r="A31" t="str">
            <v>34270298</v>
          </cell>
          <cell r="B31" t="str">
            <v>Offerte Gemeentebestuur Zemst</v>
          </cell>
        </row>
        <row r="32">
          <cell r="A32" t="str">
            <v>34270299</v>
          </cell>
          <cell r="B32" t="str">
            <v>Beersewaard stortpl. offerte</v>
          </cell>
        </row>
        <row r="33">
          <cell r="A33" t="str">
            <v>34270310</v>
          </cell>
          <cell r="B33" t="str">
            <v>SM onderz. en ontwikkeling alg</v>
          </cell>
        </row>
        <row r="34">
          <cell r="A34" t="str">
            <v>34270315</v>
          </cell>
          <cell r="B34" t="str">
            <v>SM risico-evaluaties</v>
          </cell>
        </row>
        <row r="35">
          <cell r="A35" t="str">
            <v>34270320</v>
          </cell>
          <cell r="B35" t="str">
            <v>SM Renault Dacia</v>
          </cell>
        </row>
        <row r="36">
          <cell r="A36" t="str">
            <v>34270325</v>
          </cell>
          <cell r="B36" t="str">
            <v>SM MTBE</v>
          </cell>
        </row>
        <row r="37">
          <cell r="A37" t="str">
            <v>34270330</v>
          </cell>
          <cell r="B37" t="str">
            <v>SM Ertvelde : boue acide</v>
          </cell>
        </row>
        <row r="38">
          <cell r="A38" t="str">
            <v>34270335</v>
          </cell>
          <cell r="B38" t="str">
            <v>SM Ertvelde : milieu acide</v>
          </cell>
        </row>
        <row r="39">
          <cell r="A39" t="str">
            <v>34270340</v>
          </cell>
          <cell r="B39" t="str">
            <v>SM : Standaardprocedure OBO</v>
          </cell>
        </row>
        <row r="40">
          <cell r="A40" t="str">
            <v>34270350</v>
          </cell>
          <cell r="B40" t="str">
            <v>SM Harelbeke grondw. verlaging</v>
          </cell>
        </row>
        <row r="41">
          <cell r="A41" t="str">
            <v>34270355</v>
          </cell>
          <cell r="B41" t="str">
            <v>SM Dijlevallei</v>
          </cell>
        </row>
        <row r="42">
          <cell r="A42" t="str">
            <v>34270360</v>
          </cell>
          <cell r="B42" t="str">
            <v>SM Vietnam HCMC feas. study</v>
          </cell>
        </row>
        <row r="43">
          <cell r="A43" t="str">
            <v>34270370</v>
          </cell>
          <cell r="B43" t="str">
            <v>SM Vietnam WZI proposal</v>
          </cell>
        </row>
        <row r="44">
          <cell r="A44" t="str">
            <v>34270375</v>
          </cell>
          <cell r="B44" t="str">
            <v>Milieujaarversl. Herent. &amp; GMC</v>
          </cell>
        </row>
        <row r="45">
          <cell r="A45" t="str">
            <v>34270381</v>
          </cell>
          <cell r="B45" t="str">
            <v>Vergunningen Wallonië</v>
          </cell>
        </row>
        <row r="46">
          <cell r="A46" t="str">
            <v>34270382</v>
          </cell>
          <cell r="B46" t="str">
            <v>Total vergunningen</v>
          </cell>
        </row>
        <row r="47">
          <cell r="A47" t="str">
            <v>34270385</v>
          </cell>
          <cell r="B47" t="str">
            <v>IBD ontwikkeling en Onderhoud</v>
          </cell>
        </row>
        <row r="48">
          <cell r="A48" t="str">
            <v>34270390</v>
          </cell>
          <cell r="B48" t="str">
            <v>Procedures grondverzet</v>
          </cell>
        </row>
        <row r="49">
          <cell r="A49" t="str">
            <v>34270395</v>
          </cell>
          <cell r="B49" t="str">
            <v>Umicore Olen DIV BBO + BSP</v>
          </cell>
        </row>
        <row r="50">
          <cell r="A50" t="str">
            <v>34270405</v>
          </cell>
          <cell r="B50" t="str">
            <v>SM : Labo</v>
          </cell>
        </row>
        <row r="51">
          <cell r="A51" t="str">
            <v>34270410</v>
          </cell>
          <cell r="B51" t="str">
            <v>SM Erkenning labo Wallonië</v>
          </cell>
        </row>
        <row r="52">
          <cell r="A52" t="str">
            <v>34270415</v>
          </cell>
          <cell r="B52" t="str">
            <v>SM Wetg. Veiligh.coördinatie</v>
          </cell>
        </row>
        <row r="53">
          <cell r="A53" t="str">
            <v>34270420</v>
          </cell>
          <cell r="B53" t="str">
            <v>Controle analyses min. olie GC</v>
          </cell>
        </row>
        <row r="54">
          <cell r="A54" t="str">
            <v>34270610</v>
          </cell>
          <cell r="B54" t="str">
            <v>SM Studie en opleiding alg.</v>
          </cell>
        </row>
        <row r="55">
          <cell r="A55" t="str">
            <v>34270615</v>
          </cell>
          <cell r="B55" t="str">
            <v>SM cursus Nederlands</v>
          </cell>
        </row>
        <row r="56">
          <cell r="A56" t="str">
            <v>34270620</v>
          </cell>
          <cell r="B56" t="str">
            <v>SM inwerken</v>
          </cell>
        </row>
        <row r="57">
          <cell r="A57" t="str">
            <v>34270621</v>
          </cell>
          <cell r="B57" t="str">
            <v>SM milieuwetgeving inwerken</v>
          </cell>
        </row>
        <row r="58">
          <cell r="A58" t="str">
            <v>34270645</v>
          </cell>
          <cell r="B58" t="str">
            <v>Iwaco France : ondersteuning</v>
          </cell>
        </row>
        <row r="59">
          <cell r="A59" t="str">
            <v>34279020</v>
          </cell>
          <cell r="B59" t="str">
            <v>SM secretariaat</v>
          </cell>
        </row>
        <row r="60">
          <cell r="A60" t="str">
            <v>34279021</v>
          </cell>
          <cell r="B60" t="str">
            <v>SM planning Seca</v>
          </cell>
        </row>
        <row r="61">
          <cell r="A61" t="str">
            <v>34279022</v>
          </cell>
          <cell r="B61" t="str">
            <v>SM planning Shell</v>
          </cell>
        </row>
        <row r="62">
          <cell r="A62" t="str">
            <v>34279023</v>
          </cell>
          <cell r="B62" t="str">
            <v>SM planning saneringen</v>
          </cell>
        </row>
        <row r="63">
          <cell r="A63" t="str">
            <v>34279024</v>
          </cell>
          <cell r="B63" t="str">
            <v>Principe details</v>
          </cell>
        </row>
        <row r="64">
          <cell r="A64" t="str">
            <v>34310403</v>
          </cell>
          <cell r="B64" t="str">
            <v>MTD kwaliteitsysteem</v>
          </cell>
        </row>
        <row r="65">
          <cell r="A65" t="str">
            <v>34310602</v>
          </cell>
          <cell r="B65" t="str">
            <v>MTD opleiding - inwerken</v>
          </cell>
        </row>
        <row r="66">
          <cell r="A66" t="str">
            <v>34311110</v>
          </cell>
          <cell r="B66" t="str">
            <v>MTD omzet</v>
          </cell>
        </row>
        <row r="67">
          <cell r="A67" t="str">
            <v>34311115</v>
          </cell>
          <cell r="B67" t="str">
            <v>MTD exploitatiekosten</v>
          </cell>
        </row>
        <row r="68">
          <cell r="A68" t="str">
            <v>34311120</v>
          </cell>
          <cell r="B68" t="str">
            <v>MTD exploitatiekosten indirect</v>
          </cell>
        </row>
        <row r="69">
          <cell r="A69" t="str">
            <v>34990101</v>
          </cell>
          <cell r="B69" t="str">
            <v>Divisie milieu algemeen</v>
          </cell>
        </row>
        <row r="70">
          <cell r="A70" t="str">
            <v>35370110</v>
          </cell>
          <cell r="B70" t="str">
            <v>WRM &amp; Ecol. bureauman. algem.</v>
          </cell>
        </row>
        <row r="71">
          <cell r="A71" t="str">
            <v>35370115</v>
          </cell>
          <cell r="B71" t="str">
            <v>WRM &amp; Ecol. BM intern overleg</v>
          </cell>
        </row>
        <row r="72">
          <cell r="A72" t="str">
            <v>35370210</v>
          </cell>
          <cell r="B72" t="str">
            <v>WRM &amp; Ecol. acquisitie alg.</v>
          </cell>
        </row>
        <row r="73">
          <cell r="A73" t="str">
            <v>35370230</v>
          </cell>
          <cell r="B73" t="str">
            <v>WRM &amp; Ecol. key account Aminal</v>
          </cell>
        </row>
        <row r="74">
          <cell r="A74" t="str">
            <v>35370231</v>
          </cell>
          <cell r="B74" t="str">
            <v>WRM &amp; Ecol. Key account Pidpa</v>
          </cell>
        </row>
        <row r="75">
          <cell r="A75" t="str">
            <v>35370235</v>
          </cell>
          <cell r="B75" t="str">
            <v>WRM &amp; Ecol. STEP C.-St-Etienne</v>
          </cell>
        </row>
        <row r="76">
          <cell r="A76" t="str">
            <v>35370240</v>
          </cell>
          <cell r="B76" t="str">
            <v>Aminal  W. Wachtbek. Webbekom</v>
          </cell>
        </row>
        <row r="77">
          <cell r="A77" t="str">
            <v>35370245</v>
          </cell>
          <cell r="B77" t="str">
            <v>Aq.Hydrogéologie Wallonië</v>
          </cell>
        </row>
        <row r="78">
          <cell r="A78" t="str">
            <v>35370310</v>
          </cell>
          <cell r="B78" t="str">
            <v>WRM &amp; Ecol. Ond. &amp; Ontwik. alg</v>
          </cell>
        </row>
        <row r="79">
          <cell r="A79" t="str">
            <v>35370315</v>
          </cell>
          <cell r="B79" t="str">
            <v>WRM &amp; Ecol. Brasschaat</v>
          </cell>
        </row>
        <row r="80">
          <cell r="A80" t="str">
            <v>35370320</v>
          </cell>
          <cell r="B80" t="str">
            <v>WRM &amp; Ecol. Winterbeek Aminal</v>
          </cell>
        </row>
        <row r="81">
          <cell r="A81" t="str">
            <v>35370322</v>
          </cell>
          <cell r="B81" t="str">
            <v>WRM &amp; Ecol. Oude kale</v>
          </cell>
        </row>
        <row r="82">
          <cell r="A82" t="str">
            <v>35370325</v>
          </cell>
          <cell r="B82" t="str">
            <v>WRM &amp; Ecol. Dijlevallei</v>
          </cell>
        </row>
        <row r="83">
          <cell r="A83" t="str">
            <v>35370331</v>
          </cell>
          <cell r="B83" t="str">
            <v>WRM| Ecol. Ziepbeek</v>
          </cell>
        </row>
        <row r="84">
          <cell r="A84" t="str">
            <v>35370332</v>
          </cell>
          <cell r="B84" t="str">
            <v>WRM &amp; Ecol MER Florival</v>
          </cell>
        </row>
        <row r="85">
          <cell r="A85" t="str">
            <v>35370333</v>
          </cell>
          <cell r="B85" t="str">
            <v>WRM &amp; Ecol. Bollaak</v>
          </cell>
        </row>
        <row r="86">
          <cell r="A86" t="str">
            <v>35370335</v>
          </cell>
          <cell r="B86" t="str">
            <v>WRM &amp; Ecol. Tappelbeek</v>
          </cell>
        </row>
        <row r="87">
          <cell r="A87" t="str">
            <v>35370338</v>
          </cell>
          <cell r="B87" t="str">
            <v>WRM &amp; Ecol. Herkenrode</v>
          </cell>
        </row>
        <row r="88">
          <cell r="A88" t="str">
            <v>35370350</v>
          </cell>
          <cell r="B88" t="str">
            <v>WRM &amp; Ecol. Grindplassen</v>
          </cell>
        </row>
        <row r="89">
          <cell r="A89" t="str">
            <v>35370365</v>
          </cell>
          <cell r="B89" t="str">
            <v>WRM &amp; Ecol. Kalkevaart</v>
          </cell>
        </row>
        <row r="90">
          <cell r="A90" t="str">
            <v>35370370</v>
          </cell>
          <cell r="B90" t="str">
            <v>WRM &amp; Ecol. Rioleringssystemen</v>
          </cell>
        </row>
        <row r="91">
          <cell r="A91" t="str">
            <v>35370380</v>
          </cell>
          <cell r="B91" t="str">
            <v>Laak : Aarschot</v>
          </cell>
        </row>
        <row r="92">
          <cell r="A92" t="str">
            <v>35370381</v>
          </cell>
          <cell r="B92" t="str">
            <v>WRM &amp; Ecol. Pinnekesweyr</v>
          </cell>
        </row>
        <row r="93">
          <cell r="A93" t="str">
            <v>35370382</v>
          </cell>
          <cell r="B93" t="str">
            <v>WRM &amp; Ecol. Bos van Ranst</v>
          </cell>
        </row>
        <row r="94">
          <cell r="A94" t="str">
            <v>35370385</v>
          </cell>
          <cell r="B94" t="str">
            <v>WRM &amp; Ecol. Barbierbeek</v>
          </cell>
        </row>
        <row r="95">
          <cell r="A95" t="str">
            <v>35370390</v>
          </cell>
          <cell r="B95" t="str">
            <v>WRM &amp; Ecol. militaire domeinen</v>
          </cell>
        </row>
        <row r="96">
          <cell r="A96" t="str">
            <v>35370391</v>
          </cell>
          <cell r="B96" t="str">
            <v>WRM &amp; Ecol. DOV</v>
          </cell>
        </row>
        <row r="97">
          <cell r="A97" t="str">
            <v>35370392</v>
          </cell>
          <cell r="B97" t="str">
            <v>WRM &amp; Ecol. Risschotseloop</v>
          </cell>
        </row>
        <row r="98">
          <cell r="A98" t="str">
            <v>35370393</v>
          </cell>
          <cell r="B98" t="str">
            <v>WRM &amp; Ecol. Kalken ecosysteem</v>
          </cell>
        </row>
        <row r="99">
          <cell r="A99" t="str">
            <v>35370395</v>
          </cell>
          <cell r="B99" t="str">
            <v>WRM &amp; Ecol West Mijnverzakking</v>
          </cell>
        </row>
        <row r="100">
          <cell r="A100" t="str">
            <v>35370396</v>
          </cell>
          <cell r="B100" t="str">
            <v>WRM &amp; Ecol : Pidpa Turnhout</v>
          </cell>
        </row>
        <row r="101">
          <cell r="A101" t="str">
            <v>35370397</v>
          </cell>
          <cell r="B101" t="str">
            <v>WRM &amp; Ecol. inventar. Mark</v>
          </cell>
        </row>
        <row r="102">
          <cell r="A102" t="str">
            <v>35370399</v>
          </cell>
          <cell r="B102" t="str">
            <v>WRM &amp; Ecol. Blankaert</v>
          </cell>
        </row>
        <row r="103">
          <cell r="A103" t="str">
            <v>35370610</v>
          </cell>
          <cell r="B103" t="str">
            <v>WRM &amp; Ecol. studie &amp; opleiding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2000"/>
  <sheetViews>
    <sheetView zoomScalePageLayoutView="0" workbookViewId="0" topLeftCell="A1">
      <selection activeCell="B40" sqref="B40"/>
    </sheetView>
  </sheetViews>
  <sheetFormatPr defaultColWidth="9.140625" defaultRowHeight="12.75"/>
  <cols>
    <col min="2" max="2" width="32.421875" style="0" customWidth="1"/>
  </cols>
  <sheetData>
    <row r="1" spans="1:2" ht="12.75">
      <c r="A1" s="1" t="s">
        <v>921</v>
      </c>
      <c r="B1" t="s">
        <v>922</v>
      </c>
    </row>
    <row r="2" spans="1:2" ht="12.75">
      <c r="A2" t="s">
        <v>920</v>
      </c>
      <c r="B2" t="s">
        <v>937</v>
      </c>
    </row>
    <row r="3" spans="1:2" ht="12.75">
      <c r="A3" t="s">
        <v>938</v>
      </c>
      <c r="B3" t="s">
        <v>939</v>
      </c>
    </row>
    <row r="4" spans="1:2" ht="12.75">
      <c r="A4" t="s">
        <v>940</v>
      </c>
      <c r="B4" t="s">
        <v>941</v>
      </c>
    </row>
    <row r="5" spans="1:2" ht="12.75">
      <c r="A5" t="s">
        <v>942</v>
      </c>
      <c r="B5" t="s">
        <v>943</v>
      </c>
    </row>
    <row r="6" spans="1:2" ht="12.75">
      <c r="A6" t="s">
        <v>944</v>
      </c>
      <c r="B6" t="s">
        <v>945</v>
      </c>
    </row>
    <row r="7" spans="1:2" ht="12.75">
      <c r="A7" t="s">
        <v>946</v>
      </c>
      <c r="B7" t="s">
        <v>947</v>
      </c>
    </row>
    <row r="8" spans="1:2" ht="12.75">
      <c r="A8" t="s">
        <v>948</v>
      </c>
      <c r="B8" t="s">
        <v>949</v>
      </c>
    </row>
    <row r="9" spans="1:2" ht="12.75">
      <c r="A9" t="s">
        <v>950</v>
      </c>
      <c r="B9" t="s">
        <v>951</v>
      </c>
    </row>
    <row r="10" spans="1:2" ht="12.75">
      <c r="A10" t="s">
        <v>952</v>
      </c>
      <c r="B10" t="s">
        <v>953</v>
      </c>
    </row>
    <row r="11" spans="1:2" ht="12.75">
      <c r="A11" t="s">
        <v>954</v>
      </c>
      <c r="B11" t="s">
        <v>955</v>
      </c>
    </row>
    <row r="12" spans="1:2" ht="12.75">
      <c r="A12" t="s">
        <v>956</v>
      </c>
      <c r="B12" t="s">
        <v>957</v>
      </c>
    </row>
    <row r="13" spans="1:2" ht="12.75">
      <c r="A13" t="s">
        <v>958</v>
      </c>
      <c r="B13" t="s">
        <v>959</v>
      </c>
    </row>
    <row r="14" spans="1:2" ht="12.75">
      <c r="A14" t="s">
        <v>960</v>
      </c>
      <c r="B14" t="s">
        <v>961</v>
      </c>
    </row>
    <row r="15" spans="1:2" ht="12.75">
      <c r="A15" t="s">
        <v>962</v>
      </c>
      <c r="B15" t="s">
        <v>963</v>
      </c>
    </row>
    <row r="16" spans="1:2" ht="12.75">
      <c r="A16" t="s">
        <v>964</v>
      </c>
      <c r="B16" t="s">
        <v>965</v>
      </c>
    </row>
    <row r="17" spans="1:2" ht="12.75">
      <c r="A17" t="s">
        <v>966</v>
      </c>
      <c r="B17" t="s">
        <v>967</v>
      </c>
    </row>
    <row r="18" spans="1:2" ht="12.75">
      <c r="A18" t="s">
        <v>968</v>
      </c>
      <c r="B18" t="s">
        <v>969</v>
      </c>
    </row>
    <row r="19" spans="1:2" ht="12.75">
      <c r="A19" t="s">
        <v>970</v>
      </c>
      <c r="B19" t="s">
        <v>971</v>
      </c>
    </row>
    <row r="20" spans="1:2" ht="12.75">
      <c r="A20" t="s">
        <v>972</v>
      </c>
      <c r="B20" t="s">
        <v>973</v>
      </c>
    </row>
    <row r="21" spans="1:2" ht="12.75">
      <c r="A21" t="s">
        <v>974</v>
      </c>
      <c r="B21" t="s">
        <v>975</v>
      </c>
    </row>
    <row r="22" spans="1:2" ht="12.75">
      <c r="A22" t="s">
        <v>976</v>
      </c>
      <c r="B22" t="s">
        <v>977</v>
      </c>
    </row>
    <row r="23" spans="1:2" ht="12.75">
      <c r="A23" t="s">
        <v>978</v>
      </c>
      <c r="B23" t="s">
        <v>979</v>
      </c>
    </row>
    <row r="24" spans="1:2" ht="12.75">
      <c r="A24" t="s">
        <v>980</v>
      </c>
      <c r="B24" t="s">
        <v>981</v>
      </c>
    </row>
    <row r="25" spans="1:2" ht="12.75">
      <c r="A25" t="s">
        <v>982</v>
      </c>
      <c r="B25" t="s">
        <v>983</v>
      </c>
    </row>
    <row r="26" spans="1:2" ht="12.75">
      <c r="A26" t="s">
        <v>984</v>
      </c>
      <c r="B26" t="s">
        <v>985</v>
      </c>
    </row>
    <row r="27" spans="1:2" ht="12.75">
      <c r="A27" t="s">
        <v>986</v>
      </c>
      <c r="B27" t="s">
        <v>987</v>
      </c>
    </row>
    <row r="28" spans="1:2" ht="12.75">
      <c r="A28" t="s">
        <v>988</v>
      </c>
      <c r="B28" t="s">
        <v>989</v>
      </c>
    </row>
    <row r="29" spans="1:2" ht="12.75">
      <c r="A29" t="s">
        <v>990</v>
      </c>
      <c r="B29" t="s">
        <v>991</v>
      </c>
    </row>
    <row r="30" spans="1:2" ht="12.75">
      <c r="A30" t="s">
        <v>992</v>
      </c>
      <c r="B30" t="s">
        <v>993</v>
      </c>
    </row>
    <row r="31" spans="1:2" ht="12.75">
      <c r="A31" t="s">
        <v>994</v>
      </c>
      <c r="B31" t="s">
        <v>995</v>
      </c>
    </row>
    <row r="32" spans="1:2" ht="12.75">
      <c r="A32" t="s">
        <v>996</v>
      </c>
      <c r="B32" t="s">
        <v>997</v>
      </c>
    </row>
    <row r="33" spans="1:2" ht="12.75">
      <c r="A33" t="s">
        <v>998</v>
      </c>
      <c r="B33" t="s">
        <v>999</v>
      </c>
    </row>
    <row r="34" spans="1:2" ht="12.75">
      <c r="A34" t="s">
        <v>1000</v>
      </c>
      <c r="B34" t="s">
        <v>1001</v>
      </c>
    </row>
    <row r="35" spans="1:2" ht="12.75">
      <c r="A35" t="s">
        <v>1002</v>
      </c>
      <c r="B35" t="s">
        <v>1003</v>
      </c>
    </row>
    <row r="36" spans="1:2" ht="12.75">
      <c r="A36" t="s">
        <v>1004</v>
      </c>
      <c r="B36" t="s">
        <v>1005</v>
      </c>
    </row>
    <row r="37" spans="1:2" ht="12.75">
      <c r="A37" t="s">
        <v>1006</v>
      </c>
      <c r="B37" t="s">
        <v>1007</v>
      </c>
    </row>
    <row r="38" spans="1:2" ht="12.75">
      <c r="A38" t="s">
        <v>1008</v>
      </c>
      <c r="B38" t="s">
        <v>1009</v>
      </c>
    </row>
    <row r="39" spans="1:2" ht="12.75">
      <c r="A39" t="s">
        <v>1010</v>
      </c>
      <c r="B39" t="s">
        <v>1011</v>
      </c>
    </row>
    <row r="40" spans="1:2" ht="12.75">
      <c r="A40" t="s">
        <v>1012</v>
      </c>
      <c r="B40" t="s">
        <v>1013</v>
      </c>
    </row>
    <row r="41" spans="1:2" ht="12.75">
      <c r="A41" t="s">
        <v>1014</v>
      </c>
      <c r="B41" t="s">
        <v>1015</v>
      </c>
    </row>
    <row r="42" spans="1:2" ht="12.75">
      <c r="A42" t="s">
        <v>1016</v>
      </c>
      <c r="B42" t="s">
        <v>1017</v>
      </c>
    </row>
    <row r="43" spans="1:2" ht="12.75">
      <c r="A43" t="s">
        <v>1018</v>
      </c>
      <c r="B43" t="s">
        <v>1019</v>
      </c>
    </row>
    <row r="44" spans="1:2" ht="12.75">
      <c r="A44" t="s">
        <v>1020</v>
      </c>
      <c r="B44" t="s">
        <v>1021</v>
      </c>
    </row>
    <row r="45" spans="1:2" ht="12.75">
      <c r="A45" t="s">
        <v>1022</v>
      </c>
      <c r="B45" t="s">
        <v>1023</v>
      </c>
    </row>
    <row r="46" spans="1:2" ht="12.75">
      <c r="A46" t="s">
        <v>1024</v>
      </c>
      <c r="B46" t="s">
        <v>1025</v>
      </c>
    </row>
    <row r="47" spans="1:2" ht="12.75">
      <c r="A47" t="s">
        <v>1026</v>
      </c>
      <c r="B47" t="s">
        <v>1027</v>
      </c>
    </row>
    <row r="48" spans="1:2" ht="12.75">
      <c r="A48" t="s">
        <v>1028</v>
      </c>
      <c r="B48" t="s">
        <v>1029</v>
      </c>
    </row>
    <row r="49" spans="1:2" ht="12.75">
      <c r="A49" t="s">
        <v>1030</v>
      </c>
      <c r="B49" t="s">
        <v>1031</v>
      </c>
    </row>
    <row r="50" spans="1:2" ht="12.75">
      <c r="A50" t="s">
        <v>1032</v>
      </c>
      <c r="B50" t="s">
        <v>1033</v>
      </c>
    </row>
    <row r="51" spans="1:2" ht="12.75">
      <c r="A51" t="s">
        <v>1034</v>
      </c>
      <c r="B51" t="s">
        <v>1035</v>
      </c>
    </row>
    <row r="52" spans="1:2" ht="12.75">
      <c r="A52" t="s">
        <v>1036</v>
      </c>
      <c r="B52" t="s">
        <v>1037</v>
      </c>
    </row>
    <row r="53" spans="1:2" ht="12.75">
      <c r="A53" t="s">
        <v>1038</v>
      </c>
      <c r="B53" t="s">
        <v>1039</v>
      </c>
    </row>
    <row r="54" spans="1:2" ht="12.75">
      <c r="A54" t="s">
        <v>1040</v>
      </c>
      <c r="B54" t="s">
        <v>1041</v>
      </c>
    </row>
    <row r="55" spans="1:2" ht="12.75">
      <c r="A55" t="s">
        <v>1042</v>
      </c>
      <c r="B55" t="s">
        <v>1043</v>
      </c>
    </row>
    <row r="56" spans="1:2" ht="12.75">
      <c r="A56" t="s">
        <v>1044</v>
      </c>
      <c r="B56" t="s">
        <v>1045</v>
      </c>
    </row>
    <row r="57" spans="1:2" ht="12.75">
      <c r="A57" t="s">
        <v>1046</v>
      </c>
      <c r="B57" t="s">
        <v>1047</v>
      </c>
    </row>
    <row r="58" spans="1:2" ht="12.75">
      <c r="A58" t="s">
        <v>1048</v>
      </c>
      <c r="B58" t="s">
        <v>1049</v>
      </c>
    </row>
    <row r="59" spans="1:2" ht="12.75">
      <c r="A59" t="s">
        <v>1050</v>
      </c>
      <c r="B59" t="s">
        <v>1051</v>
      </c>
    </row>
    <row r="60" spans="1:2" ht="12.75">
      <c r="A60" t="s">
        <v>1052</v>
      </c>
      <c r="B60" t="s">
        <v>1053</v>
      </c>
    </row>
    <row r="61" spans="1:2" ht="12.75">
      <c r="A61" t="s">
        <v>1054</v>
      </c>
      <c r="B61" t="s">
        <v>1055</v>
      </c>
    </row>
    <row r="62" spans="1:2" ht="12.75">
      <c r="A62" t="s">
        <v>1056</v>
      </c>
      <c r="B62" t="s">
        <v>1057</v>
      </c>
    </row>
    <row r="63" spans="1:2" ht="12.75">
      <c r="A63" t="s">
        <v>1058</v>
      </c>
      <c r="B63" t="s">
        <v>1059</v>
      </c>
    </row>
    <row r="64" spans="1:2" ht="12.75">
      <c r="A64" t="s">
        <v>1060</v>
      </c>
      <c r="B64" t="s">
        <v>1061</v>
      </c>
    </row>
    <row r="65" spans="1:2" ht="12.75">
      <c r="A65" t="s">
        <v>1062</v>
      </c>
      <c r="B65" t="s">
        <v>1063</v>
      </c>
    </row>
    <row r="66" spans="1:2" ht="12.75">
      <c r="A66" t="s">
        <v>1064</v>
      </c>
      <c r="B66" t="s">
        <v>1065</v>
      </c>
    </row>
    <row r="67" spans="1:2" ht="12.75">
      <c r="A67" t="s">
        <v>1066</v>
      </c>
      <c r="B67" t="s">
        <v>1067</v>
      </c>
    </row>
    <row r="68" spans="1:2" ht="12.75">
      <c r="A68" t="s">
        <v>1068</v>
      </c>
      <c r="B68" t="s">
        <v>1069</v>
      </c>
    </row>
    <row r="69" spans="1:2" ht="12.75">
      <c r="A69" t="s">
        <v>1070</v>
      </c>
      <c r="B69" t="s">
        <v>1071</v>
      </c>
    </row>
    <row r="70" spans="1:2" ht="12.75">
      <c r="A70" t="s">
        <v>1072</v>
      </c>
      <c r="B70" t="s">
        <v>1073</v>
      </c>
    </row>
    <row r="71" spans="1:2" ht="12.75">
      <c r="A71" t="s">
        <v>1074</v>
      </c>
      <c r="B71" t="s">
        <v>1075</v>
      </c>
    </row>
    <row r="72" spans="1:2" ht="12.75">
      <c r="A72" t="s">
        <v>1076</v>
      </c>
      <c r="B72" t="s">
        <v>1077</v>
      </c>
    </row>
    <row r="73" spans="1:2" ht="12.75">
      <c r="A73" t="s">
        <v>1078</v>
      </c>
      <c r="B73" t="s">
        <v>1079</v>
      </c>
    </row>
    <row r="74" spans="1:2" ht="12.75">
      <c r="A74" t="s">
        <v>1080</v>
      </c>
      <c r="B74" t="s">
        <v>1081</v>
      </c>
    </row>
    <row r="75" spans="1:2" ht="12.75">
      <c r="A75" t="s">
        <v>1082</v>
      </c>
      <c r="B75" t="s">
        <v>1083</v>
      </c>
    </row>
    <row r="76" spans="1:2" ht="12.75">
      <c r="A76" t="s">
        <v>1084</v>
      </c>
      <c r="B76" t="s">
        <v>1085</v>
      </c>
    </row>
    <row r="77" spans="1:2" ht="12.75">
      <c r="A77" t="s">
        <v>1086</v>
      </c>
      <c r="B77" t="s">
        <v>1087</v>
      </c>
    </row>
    <row r="78" spans="1:2" ht="12.75">
      <c r="A78" t="s">
        <v>1088</v>
      </c>
      <c r="B78" t="s">
        <v>1089</v>
      </c>
    </row>
    <row r="79" spans="1:2" ht="12.75">
      <c r="A79" t="s">
        <v>1090</v>
      </c>
      <c r="B79" t="s">
        <v>1091</v>
      </c>
    </row>
    <row r="80" spans="1:2" ht="12.75">
      <c r="A80" t="s">
        <v>1092</v>
      </c>
      <c r="B80" t="s">
        <v>1093</v>
      </c>
    </row>
    <row r="81" spans="1:2" ht="12.75">
      <c r="A81" t="s">
        <v>1094</v>
      </c>
      <c r="B81" t="s">
        <v>1095</v>
      </c>
    </row>
    <row r="82" spans="1:2" ht="12.75">
      <c r="A82" t="s">
        <v>1096</v>
      </c>
      <c r="B82" t="s">
        <v>1097</v>
      </c>
    </row>
    <row r="83" spans="1:2" ht="12.75">
      <c r="A83" t="s">
        <v>1098</v>
      </c>
      <c r="B83" t="s">
        <v>1099</v>
      </c>
    </row>
    <row r="84" spans="1:2" ht="12.75">
      <c r="A84" t="s">
        <v>1100</v>
      </c>
      <c r="B84" t="s">
        <v>1101</v>
      </c>
    </row>
    <row r="85" spans="1:2" ht="12.75">
      <c r="A85" t="s">
        <v>1102</v>
      </c>
      <c r="B85" t="s">
        <v>1103</v>
      </c>
    </row>
    <row r="86" spans="1:2" ht="12.75">
      <c r="A86" t="s">
        <v>1104</v>
      </c>
      <c r="B86" t="s">
        <v>1105</v>
      </c>
    </row>
    <row r="87" spans="1:2" ht="12.75">
      <c r="A87" t="s">
        <v>1106</v>
      </c>
      <c r="B87" t="s">
        <v>1107</v>
      </c>
    </row>
    <row r="88" spans="1:2" ht="12.75">
      <c r="A88" t="s">
        <v>1108</v>
      </c>
      <c r="B88" t="s">
        <v>1109</v>
      </c>
    </row>
    <row r="89" spans="1:2" ht="12.75">
      <c r="A89" t="s">
        <v>1110</v>
      </c>
      <c r="B89" t="s">
        <v>1111</v>
      </c>
    </row>
    <row r="90" spans="1:2" ht="12.75">
      <c r="A90" t="s">
        <v>1112</v>
      </c>
      <c r="B90" t="s">
        <v>1113</v>
      </c>
    </row>
    <row r="91" spans="1:2" ht="12.75">
      <c r="A91" t="s">
        <v>1114</v>
      </c>
      <c r="B91" t="s">
        <v>1115</v>
      </c>
    </row>
    <row r="92" spans="1:2" ht="12.75">
      <c r="A92" t="s">
        <v>1116</v>
      </c>
      <c r="B92" t="s">
        <v>1117</v>
      </c>
    </row>
    <row r="93" spans="1:2" ht="12.75">
      <c r="A93" t="s">
        <v>1118</v>
      </c>
      <c r="B93" t="s">
        <v>1119</v>
      </c>
    </row>
    <row r="94" spans="1:2" ht="12.75">
      <c r="A94" t="s">
        <v>1120</v>
      </c>
      <c r="B94" t="s">
        <v>1121</v>
      </c>
    </row>
    <row r="95" spans="1:2" ht="12.75">
      <c r="A95" t="s">
        <v>1122</v>
      </c>
      <c r="B95" t="s">
        <v>1123</v>
      </c>
    </row>
    <row r="96" spans="1:2" ht="12.75">
      <c r="A96" t="s">
        <v>1124</v>
      </c>
      <c r="B96" t="s">
        <v>1125</v>
      </c>
    </row>
    <row r="97" spans="1:2" ht="12.75">
      <c r="A97" t="s">
        <v>1126</v>
      </c>
      <c r="B97" t="s">
        <v>1127</v>
      </c>
    </row>
    <row r="98" spans="1:2" ht="12.75">
      <c r="A98" t="s">
        <v>1128</v>
      </c>
      <c r="B98" t="s">
        <v>1129</v>
      </c>
    </row>
    <row r="99" spans="1:2" ht="12.75">
      <c r="A99" t="s">
        <v>1130</v>
      </c>
      <c r="B99" t="s">
        <v>1131</v>
      </c>
    </row>
    <row r="100" spans="1:2" ht="12.75">
      <c r="A100" t="s">
        <v>1132</v>
      </c>
      <c r="B100" t="s">
        <v>1133</v>
      </c>
    </row>
    <row r="101" spans="1:2" ht="12.75">
      <c r="A101" t="s">
        <v>1134</v>
      </c>
      <c r="B101" t="s">
        <v>1135</v>
      </c>
    </row>
    <row r="102" spans="1:2" ht="12.75">
      <c r="A102" t="s">
        <v>1136</v>
      </c>
      <c r="B102" t="s">
        <v>1137</v>
      </c>
    </row>
    <row r="103" spans="1:2" ht="12.75">
      <c r="A103" t="s">
        <v>1138</v>
      </c>
      <c r="B103" t="s">
        <v>1139</v>
      </c>
    </row>
    <row r="104" spans="1:2" ht="12.75">
      <c r="A104" t="s">
        <v>1140</v>
      </c>
      <c r="B104" t="s">
        <v>1141</v>
      </c>
    </row>
    <row r="105" spans="1:2" ht="12.75">
      <c r="A105" t="s">
        <v>1142</v>
      </c>
      <c r="B105" t="s">
        <v>1143</v>
      </c>
    </row>
    <row r="106" spans="1:2" ht="12.75">
      <c r="A106" t="s">
        <v>1144</v>
      </c>
      <c r="B106" t="s">
        <v>1145</v>
      </c>
    </row>
    <row r="107" spans="1:2" ht="12.75">
      <c r="A107" t="s">
        <v>1146</v>
      </c>
      <c r="B107" t="s">
        <v>1147</v>
      </c>
    </row>
    <row r="108" spans="1:2" ht="12.75">
      <c r="A108" t="s">
        <v>1148</v>
      </c>
      <c r="B108" t="s">
        <v>1149</v>
      </c>
    </row>
    <row r="109" spans="1:2" ht="12.75">
      <c r="A109" t="s">
        <v>1150</v>
      </c>
      <c r="B109" t="s">
        <v>1151</v>
      </c>
    </row>
    <row r="110" spans="1:2" ht="12.75">
      <c r="A110" t="s">
        <v>1152</v>
      </c>
      <c r="B110" t="s">
        <v>1153</v>
      </c>
    </row>
    <row r="111" spans="1:2" ht="12.75">
      <c r="A111" t="s">
        <v>1154</v>
      </c>
      <c r="B111" t="s">
        <v>1155</v>
      </c>
    </row>
    <row r="112" spans="1:2" ht="12.75">
      <c r="A112" t="s">
        <v>1156</v>
      </c>
      <c r="B112" t="s">
        <v>1157</v>
      </c>
    </row>
    <row r="113" spans="1:2" ht="12.75">
      <c r="A113" t="s">
        <v>1158</v>
      </c>
      <c r="B113" t="s">
        <v>1159</v>
      </c>
    </row>
    <row r="114" spans="1:2" ht="12.75">
      <c r="A114" t="s">
        <v>1160</v>
      </c>
      <c r="B114" t="s">
        <v>1161</v>
      </c>
    </row>
    <row r="115" spans="1:2" ht="12.75">
      <c r="A115" t="s">
        <v>1162</v>
      </c>
      <c r="B115" t="s">
        <v>1163</v>
      </c>
    </row>
    <row r="116" spans="1:2" ht="12.75">
      <c r="A116" t="s">
        <v>1164</v>
      </c>
      <c r="B116" t="s">
        <v>1165</v>
      </c>
    </row>
    <row r="117" spans="1:2" ht="12.75">
      <c r="A117" t="s">
        <v>1166</v>
      </c>
      <c r="B117" t="s">
        <v>1167</v>
      </c>
    </row>
    <row r="118" spans="1:2" ht="12.75">
      <c r="A118" t="s">
        <v>1168</v>
      </c>
      <c r="B118" t="s">
        <v>1169</v>
      </c>
    </row>
    <row r="119" spans="1:2" ht="12.75">
      <c r="A119" t="s">
        <v>1170</v>
      </c>
      <c r="B119" t="s">
        <v>1171</v>
      </c>
    </row>
    <row r="120" spans="1:2" ht="12.75">
      <c r="A120" t="s">
        <v>1172</v>
      </c>
      <c r="B120" t="s">
        <v>1173</v>
      </c>
    </row>
    <row r="121" spans="1:2" ht="12.75">
      <c r="A121" t="s">
        <v>1174</v>
      </c>
      <c r="B121" t="s">
        <v>1175</v>
      </c>
    </row>
    <row r="122" spans="1:2" ht="12.75">
      <c r="A122" t="s">
        <v>1176</v>
      </c>
      <c r="B122" t="s">
        <v>1177</v>
      </c>
    </row>
    <row r="123" spans="1:2" ht="12.75">
      <c r="A123" t="s">
        <v>1178</v>
      </c>
      <c r="B123" t="s">
        <v>1179</v>
      </c>
    </row>
    <row r="124" spans="1:2" ht="12.75">
      <c r="A124" t="s">
        <v>1180</v>
      </c>
      <c r="B124" t="s">
        <v>1181</v>
      </c>
    </row>
    <row r="125" spans="1:2" ht="12.75">
      <c r="A125" t="s">
        <v>1182</v>
      </c>
      <c r="B125" t="s">
        <v>1183</v>
      </c>
    </row>
    <row r="126" spans="1:2" ht="12.75">
      <c r="A126" t="s">
        <v>1184</v>
      </c>
      <c r="B126" t="s">
        <v>1185</v>
      </c>
    </row>
    <row r="127" spans="1:2" ht="12.75">
      <c r="A127" t="s">
        <v>1186</v>
      </c>
      <c r="B127" t="s">
        <v>1187</v>
      </c>
    </row>
    <row r="128" spans="1:2" ht="12.75">
      <c r="A128" t="s">
        <v>1188</v>
      </c>
      <c r="B128" t="s">
        <v>1189</v>
      </c>
    </row>
    <row r="129" spans="1:2" ht="12.75">
      <c r="A129" t="s">
        <v>1190</v>
      </c>
      <c r="B129" t="s">
        <v>1191</v>
      </c>
    </row>
    <row r="130" spans="1:2" ht="12.75">
      <c r="A130" t="s">
        <v>1192</v>
      </c>
      <c r="B130" t="s">
        <v>1193</v>
      </c>
    </row>
    <row r="131" spans="1:2" ht="12.75">
      <c r="A131" t="s">
        <v>1194</v>
      </c>
      <c r="B131" t="s">
        <v>1195</v>
      </c>
    </row>
    <row r="132" spans="1:2" ht="12.75">
      <c r="A132" t="s">
        <v>1196</v>
      </c>
      <c r="B132" t="s">
        <v>1197</v>
      </c>
    </row>
    <row r="133" spans="1:2" ht="12.75">
      <c r="A133" t="s">
        <v>1198</v>
      </c>
      <c r="B133" t="s">
        <v>1199</v>
      </c>
    </row>
    <row r="134" spans="1:2" ht="12.75">
      <c r="A134" t="s">
        <v>1200</v>
      </c>
      <c r="B134" t="s">
        <v>1201</v>
      </c>
    </row>
    <row r="135" spans="1:2" ht="12.75">
      <c r="A135" t="s">
        <v>1202</v>
      </c>
      <c r="B135" t="s">
        <v>1203</v>
      </c>
    </row>
    <row r="136" spans="1:2" ht="12.75">
      <c r="A136" t="s">
        <v>1204</v>
      </c>
      <c r="B136" t="s">
        <v>1205</v>
      </c>
    </row>
    <row r="137" spans="1:2" ht="12.75">
      <c r="A137" t="s">
        <v>1206</v>
      </c>
      <c r="B137" t="s">
        <v>1207</v>
      </c>
    </row>
    <row r="138" spans="1:2" ht="12.75">
      <c r="A138" t="s">
        <v>1208</v>
      </c>
      <c r="B138" t="s">
        <v>1209</v>
      </c>
    </row>
    <row r="139" spans="1:2" ht="12.75">
      <c r="A139" t="s">
        <v>1210</v>
      </c>
      <c r="B139" t="s">
        <v>1211</v>
      </c>
    </row>
    <row r="140" spans="1:2" ht="12.75">
      <c r="A140" t="s">
        <v>1212</v>
      </c>
      <c r="B140" t="s">
        <v>1213</v>
      </c>
    </row>
    <row r="141" spans="1:2" ht="12.75">
      <c r="A141" t="s">
        <v>1214</v>
      </c>
      <c r="B141" t="s">
        <v>1215</v>
      </c>
    </row>
    <row r="142" spans="1:2" ht="12.75">
      <c r="A142" t="s">
        <v>1216</v>
      </c>
      <c r="B142" t="s">
        <v>1217</v>
      </c>
    </row>
    <row r="143" spans="1:2" ht="12.75">
      <c r="A143" t="s">
        <v>1218</v>
      </c>
      <c r="B143" t="s">
        <v>1219</v>
      </c>
    </row>
    <row r="144" spans="1:2" ht="12.75">
      <c r="A144" t="s">
        <v>1220</v>
      </c>
      <c r="B144" t="s">
        <v>1221</v>
      </c>
    </row>
    <row r="145" spans="1:2" ht="12.75">
      <c r="A145" t="s">
        <v>1222</v>
      </c>
      <c r="B145" t="s">
        <v>1223</v>
      </c>
    </row>
    <row r="146" spans="1:2" ht="12.75">
      <c r="A146" t="s">
        <v>1224</v>
      </c>
      <c r="B146" t="s">
        <v>1225</v>
      </c>
    </row>
    <row r="147" spans="1:2" ht="12.75">
      <c r="A147" t="s">
        <v>1226</v>
      </c>
      <c r="B147" t="s">
        <v>1227</v>
      </c>
    </row>
    <row r="148" spans="1:2" ht="12.75">
      <c r="A148" t="s">
        <v>1228</v>
      </c>
      <c r="B148" t="s">
        <v>1229</v>
      </c>
    </row>
    <row r="149" spans="1:2" ht="12.75">
      <c r="A149" t="s">
        <v>1230</v>
      </c>
      <c r="B149" t="s">
        <v>1231</v>
      </c>
    </row>
    <row r="150" spans="1:2" ht="12.75">
      <c r="A150" t="s">
        <v>1232</v>
      </c>
      <c r="B150" t="s">
        <v>1233</v>
      </c>
    </row>
    <row r="151" spans="1:2" ht="12.75">
      <c r="A151" t="s">
        <v>1234</v>
      </c>
      <c r="B151" t="s">
        <v>1235</v>
      </c>
    </row>
    <row r="152" spans="1:2" ht="12.75">
      <c r="A152" t="s">
        <v>1236</v>
      </c>
      <c r="B152" t="s">
        <v>1237</v>
      </c>
    </row>
    <row r="153" spans="1:2" ht="12.75">
      <c r="A153" t="s">
        <v>1238</v>
      </c>
      <c r="B153" t="s">
        <v>1239</v>
      </c>
    </row>
    <row r="154" spans="1:2" ht="12.75">
      <c r="A154" t="s">
        <v>1240</v>
      </c>
      <c r="B154" t="s">
        <v>1241</v>
      </c>
    </row>
    <row r="155" spans="1:2" ht="12.75">
      <c r="A155" t="s">
        <v>1242</v>
      </c>
      <c r="B155" t="s">
        <v>1243</v>
      </c>
    </row>
    <row r="156" spans="1:2" ht="12.75">
      <c r="A156" t="s">
        <v>1244</v>
      </c>
      <c r="B156" t="s">
        <v>1245</v>
      </c>
    </row>
    <row r="157" spans="1:2" ht="12.75">
      <c r="A157" t="s">
        <v>1246</v>
      </c>
      <c r="B157" t="s">
        <v>1247</v>
      </c>
    </row>
    <row r="158" spans="1:2" ht="12.75">
      <c r="A158" t="s">
        <v>1248</v>
      </c>
      <c r="B158" t="s">
        <v>1249</v>
      </c>
    </row>
    <row r="159" spans="1:2" ht="12.75">
      <c r="A159" t="s">
        <v>1250</v>
      </c>
      <c r="B159" t="s">
        <v>1251</v>
      </c>
    </row>
    <row r="160" spans="1:2" ht="12.75">
      <c r="A160" t="s">
        <v>1252</v>
      </c>
      <c r="B160" t="s">
        <v>1253</v>
      </c>
    </row>
    <row r="161" spans="1:2" ht="12.75">
      <c r="A161" t="s">
        <v>1254</v>
      </c>
      <c r="B161" t="s">
        <v>1255</v>
      </c>
    </row>
    <row r="162" spans="1:2" ht="12.75">
      <c r="A162" t="s">
        <v>1256</v>
      </c>
      <c r="B162" t="s">
        <v>1257</v>
      </c>
    </row>
    <row r="163" spans="1:2" ht="12.75">
      <c r="A163" t="s">
        <v>1258</v>
      </c>
      <c r="B163" t="s">
        <v>1259</v>
      </c>
    </row>
    <row r="164" spans="1:2" ht="12.75">
      <c r="A164" t="s">
        <v>1260</v>
      </c>
      <c r="B164" t="s">
        <v>1261</v>
      </c>
    </row>
    <row r="165" spans="1:2" ht="12.75">
      <c r="A165" t="s">
        <v>1262</v>
      </c>
      <c r="B165" t="s">
        <v>1263</v>
      </c>
    </row>
    <row r="166" spans="1:2" ht="12.75">
      <c r="A166" t="s">
        <v>1264</v>
      </c>
      <c r="B166" t="s">
        <v>1265</v>
      </c>
    </row>
    <row r="167" spans="1:2" ht="12.75">
      <c r="A167" t="s">
        <v>1266</v>
      </c>
      <c r="B167" t="s">
        <v>1267</v>
      </c>
    </row>
    <row r="168" spans="1:2" ht="12.75">
      <c r="A168" t="s">
        <v>1268</v>
      </c>
      <c r="B168" t="s">
        <v>1269</v>
      </c>
    </row>
    <row r="169" spans="1:2" ht="12.75">
      <c r="A169" t="s">
        <v>1270</v>
      </c>
      <c r="B169" t="s">
        <v>1271</v>
      </c>
    </row>
    <row r="170" spans="1:2" ht="12.75">
      <c r="A170" t="s">
        <v>1272</v>
      </c>
      <c r="B170" t="s">
        <v>1273</v>
      </c>
    </row>
    <row r="171" spans="1:2" ht="12.75">
      <c r="A171" t="s">
        <v>1274</v>
      </c>
      <c r="B171" t="s">
        <v>1275</v>
      </c>
    </row>
    <row r="172" spans="1:2" ht="12.75">
      <c r="A172" t="s">
        <v>1276</v>
      </c>
      <c r="B172" t="s">
        <v>1277</v>
      </c>
    </row>
    <row r="173" spans="1:2" ht="12.75">
      <c r="A173" t="s">
        <v>1278</v>
      </c>
      <c r="B173" t="s">
        <v>1279</v>
      </c>
    </row>
    <row r="174" spans="1:2" ht="12.75">
      <c r="A174" t="s">
        <v>1280</v>
      </c>
      <c r="B174" t="s">
        <v>1281</v>
      </c>
    </row>
    <row r="175" spans="1:2" ht="12.75">
      <c r="A175" t="s">
        <v>1282</v>
      </c>
      <c r="B175" t="s">
        <v>1283</v>
      </c>
    </row>
    <row r="176" spans="1:2" ht="12.75">
      <c r="A176" t="s">
        <v>1284</v>
      </c>
      <c r="B176" t="s">
        <v>1285</v>
      </c>
    </row>
    <row r="177" spans="1:2" ht="12.75">
      <c r="A177" t="s">
        <v>1286</v>
      </c>
      <c r="B177" t="s">
        <v>1287</v>
      </c>
    </row>
    <row r="178" spans="1:2" ht="12.75">
      <c r="A178" t="s">
        <v>1288</v>
      </c>
      <c r="B178" t="s">
        <v>1289</v>
      </c>
    </row>
    <row r="179" spans="1:2" ht="12.75">
      <c r="A179" t="s">
        <v>1290</v>
      </c>
      <c r="B179" t="s">
        <v>1291</v>
      </c>
    </row>
    <row r="180" spans="1:2" ht="12.75">
      <c r="A180" t="s">
        <v>1292</v>
      </c>
      <c r="B180" t="s">
        <v>1293</v>
      </c>
    </row>
    <row r="181" spans="1:2" ht="12.75">
      <c r="A181" t="s">
        <v>1294</v>
      </c>
      <c r="B181" t="s">
        <v>1295</v>
      </c>
    </row>
    <row r="182" spans="1:2" ht="12.75">
      <c r="A182" t="s">
        <v>1297</v>
      </c>
      <c r="B182" t="s">
        <v>1298</v>
      </c>
    </row>
    <row r="183" spans="1:2" ht="12.75">
      <c r="A183" t="s">
        <v>1299</v>
      </c>
      <c r="B183" t="s">
        <v>1300</v>
      </c>
    </row>
    <row r="184" spans="1:2" ht="12.75">
      <c r="A184" t="s">
        <v>1301</v>
      </c>
      <c r="B184" t="s">
        <v>1302</v>
      </c>
    </row>
    <row r="185" spans="1:2" ht="12.75">
      <c r="A185" t="s">
        <v>1303</v>
      </c>
      <c r="B185" t="s">
        <v>1304</v>
      </c>
    </row>
    <row r="186" spans="1:2" ht="12.75">
      <c r="A186" t="s">
        <v>1305</v>
      </c>
      <c r="B186" t="s">
        <v>1306</v>
      </c>
    </row>
    <row r="187" spans="1:2" ht="12.75">
      <c r="A187" t="s">
        <v>1307</v>
      </c>
      <c r="B187" t="s">
        <v>1308</v>
      </c>
    </row>
    <row r="188" spans="1:2" ht="12.75">
      <c r="A188" t="s">
        <v>1309</v>
      </c>
      <c r="B188" t="s">
        <v>1310</v>
      </c>
    </row>
    <row r="189" spans="1:2" ht="12.75">
      <c r="A189" t="s">
        <v>1311</v>
      </c>
      <c r="B189" t="s">
        <v>1312</v>
      </c>
    </row>
    <row r="190" spans="1:2" ht="12.75">
      <c r="A190" t="s">
        <v>1313</v>
      </c>
      <c r="B190" t="s">
        <v>1314</v>
      </c>
    </row>
    <row r="191" spans="1:2" ht="12.75">
      <c r="A191" t="s">
        <v>1315</v>
      </c>
      <c r="B191" t="s">
        <v>1316</v>
      </c>
    </row>
    <row r="192" spans="1:2" ht="12.75">
      <c r="A192" t="s">
        <v>1317</v>
      </c>
      <c r="B192" t="s">
        <v>1318</v>
      </c>
    </row>
    <row r="193" spans="1:2" ht="12.75">
      <c r="A193" t="s">
        <v>1319</v>
      </c>
      <c r="B193" t="s">
        <v>1320</v>
      </c>
    </row>
    <row r="194" spans="1:2" ht="12.75">
      <c r="A194" t="s">
        <v>1321</v>
      </c>
      <c r="B194" t="s">
        <v>1322</v>
      </c>
    </row>
    <row r="195" spans="1:2" ht="12.75">
      <c r="A195" t="s">
        <v>1323</v>
      </c>
      <c r="B195" t="s">
        <v>1324</v>
      </c>
    </row>
    <row r="196" spans="1:2" ht="12.75">
      <c r="A196" t="s">
        <v>1325</v>
      </c>
      <c r="B196" t="s">
        <v>1326</v>
      </c>
    </row>
    <row r="197" spans="1:2" ht="12.75">
      <c r="A197" t="s">
        <v>1327</v>
      </c>
      <c r="B197" t="s">
        <v>1328</v>
      </c>
    </row>
    <row r="198" spans="1:2" ht="12.75">
      <c r="A198" t="s">
        <v>1329</v>
      </c>
      <c r="B198" t="s">
        <v>1330</v>
      </c>
    </row>
    <row r="199" spans="1:2" ht="12.75">
      <c r="A199" t="s">
        <v>1331</v>
      </c>
      <c r="B199" t="s">
        <v>1332</v>
      </c>
    </row>
    <row r="200" spans="1:2" ht="12.75">
      <c r="A200" t="s">
        <v>1333</v>
      </c>
      <c r="B200" t="s">
        <v>1334</v>
      </c>
    </row>
    <row r="201" spans="1:2" ht="12.75">
      <c r="A201" t="s">
        <v>1335</v>
      </c>
      <c r="B201" t="s">
        <v>1336</v>
      </c>
    </row>
    <row r="202" spans="1:2" ht="12.75">
      <c r="A202" t="s">
        <v>1337</v>
      </c>
      <c r="B202" t="s">
        <v>1338</v>
      </c>
    </row>
    <row r="203" spans="1:2" ht="12.75">
      <c r="A203" t="s">
        <v>1339</v>
      </c>
      <c r="B203" t="s">
        <v>1340</v>
      </c>
    </row>
    <row r="204" spans="1:2" ht="12.75">
      <c r="A204" t="s">
        <v>1341</v>
      </c>
      <c r="B204" t="s">
        <v>1342</v>
      </c>
    </row>
    <row r="205" spans="1:2" ht="12.75">
      <c r="A205" t="s">
        <v>1343</v>
      </c>
      <c r="B205" t="s">
        <v>1344</v>
      </c>
    </row>
    <row r="206" spans="1:2" ht="12.75">
      <c r="A206" t="s">
        <v>1345</v>
      </c>
      <c r="B206" t="s">
        <v>1346</v>
      </c>
    </row>
    <row r="207" spans="1:2" ht="12.75">
      <c r="A207" t="s">
        <v>1347</v>
      </c>
      <c r="B207" t="s">
        <v>1348</v>
      </c>
    </row>
    <row r="208" spans="1:2" ht="12.75">
      <c r="A208" t="s">
        <v>1349</v>
      </c>
      <c r="B208" t="s">
        <v>1350</v>
      </c>
    </row>
    <row r="209" spans="1:2" ht="12.75">
      <c r="A209" t="s">
        <v>1351</v>
      </c>
      <c r="B209" t="s">
        <v>1352</v>
      </c>
    </row>
    <row r="210" spans="1:2" ht="12.75">
      <c r="A210" t="s">
        <v>1353</v>
      </c>
      <c r="B210" t="s">
        <v>1354</v>
      </c>
    </row>
    <row r="211" spans="1:2" ht="12.75">
      <c r="A211" t="s">
        <v>1355</v>
      </c>
      <c r="B211" t="s">
        <v>1356</v>
      </c>
    </row>
    <row r="212" spans="1:2" ht="12.75">
      <c r="A212" t="s">
        <v>1357</v>
      </c>
      <c r="B212" t="s">
        <v>1358</v>
      </c>
    </row>
    <row r="213" spans="1:2" ht="12.75">
      <c r="A213" t="s">
        <v>1359</v>
      </c>
      <c r="B213" t="s">
        <v>1360</v>
      </c>
    </row>
    <row r="214" spans="1:2" ht="12.75">
      <c r="A214" t="s">
        <v>1361</v>
      </c>
      <c r="B214" t="s">
        <v>1362</v>
      </c>
    </row>
    <row r="215" spans="1:2" ht="12.75">
      <c r="A215" t="s">
        <v>1363</v>
      </c>
      <c r="B215" t="s">
        <v>1364</v>
      </c>
    </row>
    <row r="216" spans="1:2" ht="12.75">
      <c r="A216" t="s">
        <v>1365</v>
      </c>
      <c r="B216" t="s">
        <v>1366</v>
      </c>
    </row>
    <row r="217" spans="1:2" ht="12.75">
      <c r="A217" t="s">
        <v>1367</v>
      </c>
      <c r="B217" t="s">
        <v>1368</v>
      </c>
    </row>
    <row r="218" spans="1:2" ht="12.75">
      <c r="A218" t="s">
        <v>1369</v>
      </c>
      <c r="B218" t="s">
        <v>1370</v>
      </c>
    </row>
    <row r="219" spans="1:2" ht="12.75">
      <c r="A219" t="s">
        <v>1371</v>
      </c>
      <c r="B219" t="s">
        <v>1372</v>
      </c>
    </row>
    <row r="220" spans="1:2" ht="12.75">
      <c r="A220" t="s">
        <v>1373</v>
      </c>
      <c r="B220" t="s">
        <v>1374</v>
      </c>
    </row>
    <row r="221" spans="1:2" ht="12.75">
      <c r="A221" t="s">
        <v>1375</v>
      </c>
      <c r="B221" t="s">
        <v>1376</v>
      </c>
    </row>
    <row r="222" spans="1:2" ht="12.75">
      <c r="A222" t="s">
        <v>1377</v>
      </c>
      <c r="B222" t="s">
        <v>1378</v>
      </c>
    </row>
    <row r="223" spans="1:2" ht="12.75">
      <c r="A223" t="s">
        <v>1379</v>
      </c>
      <c r="B223" t="s">
        <v>1380</v>
      </c>
    </row>
    <row r="224" spans="1:2" ht="12.75">
      <c r="A224" t="s">
        <v>1381</v>
      </c>
      <c r="B224" t="s">
        <v>1382</v>
      </c>
    </row>
    <row r="225" spans="1:2" ht="12.75">
      <c r="A225" t="s">
        <v>1383</v>
      </c>
      <c r="B225" t="s">
        <v>1384</v>
      </c>
    </row>
    <row r="226" spans="1:2" ht="12.75">
      <c r="A226" t="s">
        <v>1385</v>
      </c>
      <c r="B226" t="s">
        <v>1386</v>
      </c>
    </row>
    <row r="227" spans="1:2" ht="12.75">
      <c r="A227" t="s">
        <v>1387</v>
      </c>
      <c r="B227" t="s">
        <v>1388</v>
      </c>
    </row>
    <row r="228" spans="1:2" ht="12.75">
      <c r="A228" t="s">
        <v>1389</v>
      </c>
      <c r="B228" t="s">
        <v>1390</v>
      </c>
    </row>
    <row r="229" spans="1:2" ht="12.75">
      <c r="A229" t="s">
        <v>1391</v>
      </c>
      <c r="B229" t="s">
        <v>1392</v>
      </c>
    </row>
    <row r="230" spans="1:2" ht="12.75">
      <c r="A230" t="s">
        <v>1393</v>
      </c>
      <c r="B230" t="s">
        <v>1394</v>
      </c>
    </row>
    <row r="231" spans="1:2" ht="12.75">
      <c r="A231" t="s">
        <v>1395</v>
      </c>
      <c r="B231" t="s">
        <v>1396</v>
      </c>
    </row>
    <row r="232" spans="1:2" ht="12.75">
      <c r="A232" t="s">
        <v>1397</v>
      </c>
      <c r="B232" t="s">
        <v>1398</v>
      </c>
    </row>
    <row r="233" spans="1:2" ht="12.75">
      <c r="A233" t="s">
        <v>1399</v>
      </c>
      <c r="B233" t="s">
        <v>1400</v>
      </c>
    </row>
    <row r="234" spans="1:2" ht="12.75">
      <c r="A234" t="s">
        <v>1401</v>
      </c>
      <c r="B234" t="s">
        <v>1402</v>
      </c>
    </row>
    <row r="235" spans="1:2" ht="12.75">
      <c r="A235" t="s">
        <v>1403</v>
      </c>
      <c r="B235" t="s">
        <v>1404</v>
      </c>
    </row>
    <row r="236" spans="1:2" ht="12.75">
      <c r="A236" t="s">
        <v>1405</v>
      </c>
      <c r="B236" t="s">
        <v>1406</v>
      </c>
    </row>
    <row r="237" spans="1:2" ht="12.75">
      <c r="A237" t="s">
        <v>1407</v>
      </c>
      <c r="B237" t="s">
        <v>1408</v>
      </c>
    </row>
    <row r="238" spans="1:2" ht="12.75">
      <c r="A238" t="s">
        <v>1409</v>
      </c>
      <c r="B238" t="s">
        <v>1410</v>
      </c>
    </row>
    <row r="239" spans="1:2" ht="12.75">
      <c r="A239" t="s">
        <v>1411</v>
      </c>
      <c r="B239" t="s">
        <v>1412</v>
      </c>
    </row>
    <row r="240" spans="1:2" ht="12.75">
      <c r="A240" t="s">
        <v>1413</v>
      </c>
      <c r="B240" t="s">
        <v>1414</v>
      </c>
    </row>
    <row r="241" spans="1:2" ht="12.75">
      <c r="A241" t="s">
        <v>1415</v>
      </c>
      <c r="B241" t="s">
        <v>1416</v>
      </c>
    </row>
    <row r="242" spans="1:2" ht="12.75">
      <c r="A242" t="s">
        <v>1417</v>
      </c>
      <c r="B242" t="s">
        <v>1418</v>
      </c>
    </row>
    <row r="243" spans="1:2" ht="12.75">
      <c r="A243" t="s">
        <v>1419</v>
      </c>
      <c r="B243" t="s">
        <v>1420</v>
      </c>
    </row>
    <row r="244" spans="1:2" ht="12.75">
      <c r="A244" t="s">
        <v>1421</v>
      </c>
      <c r="B244" t="s">
        <v>1422</v>
      </c>
    </row>
    <row r="245" spans="1:2" ht="12.75">
      <c r="A245" t="s">
        <v>1423</v>
      </c>
      <c r="B245" t="s">
        <v>1424</v>
      </c>
    </row>
    <row r="246" spans="1:2" ht="12.75">
      <c r="A246" t="s">
        <v>1425</v>
      </c>
      <c r="B246" t="s">
        <v>1426</v>
      </c>
    </row>
    <row r="247" spans="1:2" ht="12.75">
      <c r="A247" t="s">
        <v>1427</v>
      </c>
      <c r="B247" t="s">
        <v>1428</v>
      </c>
    </row>
    <row r="248" spans="1:2" ht="12.75">
      <c r="A248" t="s">
        <v>1429</v>
      </c>
      <c r="B248" t="s">
        <v>1430</v>
      </c>
    </row>
    <row r="249" spans="1:2" ht="12.75">
      <c r="A249" t="s">
        <v>1431</v>
      </c>
      <c r="B249" t="s">
        <v>1432</v>
      </c>
    </row>
    <row r="250" spans="1:2" ht="12.75">
      <c r="A250" t="s">
        <v>1433</v>
      </c>
      <c r="B250" t="s">
        <v>1434</v>
      </c>
    </row>
    <row r="251" spans="1:2" ht="12.75">
      <c r="A251" t="s">
        <v>1435</v>
      </c>
      <c r="B251" t="s">
        <v>1436</v>
      </c>
    </row>
    <row r="252" spans="1:2" ht="12.75">
      <c r="A252" t="s">
        <v>1437</v>
      </c>
      <c r="B252" t="s">
        <v>1438</v>
      </c>
    </row>
    <row r="253" spans="1:2" ht="12.75">
      <c r="A253" t="s">
        <v>1439</v>
      </c>
      <c r="B253" t="s">
        <v>1440</v>
      </c>
    </row>
    <row r="254" spans="1:2" ht="12.75">
      <c r="A254" t="s">
        <v>1441</v>
      </c>
      <c r="B254" t="s">
        <v>1442</v>
      </c>
    </row>
    <row r="255" spans="1:2" ht="12.75">
      <c r="A255" t="s">
        <v>1443</v>
      </c>
      <c r="B255" t="s">
        <v>1444</v>
      </c>
    </row>
    <row r="256" spans="1:2" ht="12.75">
      <c r="A256" t="s">
        <v>1445</v>
      </c>
      <c r="B256" t="s">
        <v>1446</v>
      </c>
    </row>
    <row r="257" spans="1:2" ht="12.75">
      <c r="A257" t="s">
        <v>1447</v>
      </c>
      <c r="B257" t="s">
        <v>1448</v>
      </c>
    </row>
    <row r="258" spans="1:2" ht="12.75">
      <c r="A258" t="s">
        <v>1449</v>
      </c>
      <c r="B258" t="s">
        <v>1450</v>
      </c>
    </row>
    <row r="259" spans="1:2" ht="12.75">
      <c r="A259" t="s">
        <v>1451</v>
      </c>
      <c r="B259" t="s">
        <v>1452</v>
      </c>
    </row>
    <row r="260" spans="1:2" ht="12.75">
      <c r="A260" t="s">
        <v>1453</v>
      </c>
      <c r="B260" t="s">
        <v>1454</v>
      </c>
    </row>
    <row r="261" spans="1:2" ht="12.75">
      <c r="A261" t="s">
        <v>1455</v>
      </c>
      <c r="B261" t="s">
        <v>1456</v>
      </c>
    </row>
    <row r="262" spans="1:2" ht="12.75">
      <c r="A262" t="s">
        <v>1457</v>
      </c>
      <c r="B262" t="s">
        <v>1458</v>
      </c>
    </row>
    <row r="263" spans="1:2" ht="12.75">
      <c r="A263" t="s">
        <v>1459</v>
      </c>
      <c r="B263" t="s">
        <v>1460</v>
      </c>
    </row>
    <row r="264" spans="1:2" ht="12.75">
      <c r="A264" t="s">
        <v>1461</v>
      </c>
      <c r="B264" t="s">
        <v>1462</v>
      </c>
    </row>
    <row r="265" spans="1:2" ht="12.75">
      <c r="A265" t="s">
        <v>1463</v>
      </c>
      <c r="B265" t="s">
        <v>1464</v>
      </c>
    </row>
    <row r="266" spans="1:2" ht="12.75">
      <c r="A266" t="s">
        <v>1465</v>
      </c>
      <c r="B266" t="s">
        <v>1466</v>
      </c>
    </row>
    <row r="267" spans="1:2" ht="12.75">
      <c r="A267" t="s">
        <v>1467</v>
      </c>
      <c r="B267" t="s">
        <v>1468</v>
      </c>
    </row>
    <row r="268" spans="1:2" ht="12.75">
      <c r="A268" t="s">
        <v>1469</v>
      </c>
      <c r="B268" t="s">
        <v>1470</v>
      </c>
    </row>
    <row r="269" spans="1:2" ht="12.75">
      <c r="A269" t="s">
        <v>1471</v>
      </c>
      <c r="B269" t="s">
        <v>1472</v>
      </c>
    </row>
    <row r="270" spans="1:2" ht="12.75">
      <c r="A270" t="s">
        <v>1473</v>
      </c>
      <c r="B270" t="s">
        <v>1474</v>
      </c>
    </row>
    <row r="271" spans="1:2" ht="12.75">
      <c r="A271" t="s">
        <v>1475</v>
      </c>
      <c r="B271" t="s">
        <v>1476</v>
      </c>
    </row>
    <row r="272" spans="1:2" ht="12.75">
      <c r="A272" t="s">
        <v>1477</v>
      </c>
      <c r="B272" t="s">
        <v>1478</v>
      </c>
    </row>
    <row r="273" spans="1:2" ht="12.75">
      <c r="A273" t="s">
        <v>1479</v>
      </c>
      <c r="B273" t="s">
        <v>1480</v>
      </c>
    </row>
    <row r="274" spans="1:2" ht="12.75">
      <c r="A274" t="s">
        <v>1481</v>
      </c>
      <c r="B274" t="s">
        <v>1482</v>
      </c>
    </row>
    <row r="275" spans="1:2" ht="12.75">
      <c r="A275" t="s">
        <v>1483</v>
      </c>
      <c r="B275" t="s">
        <v>1484</v>
      </c>
    </row>
    <row r="276" spans="1:2" ht="12.75">
      <c r="A276" t="s">
        <v>1485</v>
      </c>
      <c r="B276" t="s">
        <v>1486</v>
      </c>
    </row>
    <row r="277" spans="1:2" ht="12.75">
      <c r="A277" t="s">
        <v>1487</v>
      </c>
      <c r="B277" t="s">
        <v>1488</v>
      </c>
    </row>
    <row r="278" spans="1:2" ht="12.75">
      <c r="A278" t="s">
        <v>1489</v>
      </c>
      <c r="B278" t="s">
        <v>1490</v>
      </c>
    </row>
    <row r="279" spans="1:2" ht="12.75">
      <c r="A279" t="s">
        <v>1491</v>
      </c>
      <c r="B279" t="s">
        <v>1492</v>
      </c>
    </row>
    <row r="280" spans="1:2" ht="12.75">
      <c r="A280" t="s">
        <v>1493</v>
      </c>
      <c r="B280" t="s">
        <v>1494</v>
      </c>
    </row>
    <row r="281" spans="1:2" ht="12.75">
      <c r="A281" t="s">
        <v>1495</v>
      </c>
      <c r="B281" t="s">
        <v>1496</v>
      </c>
    </row>
    <row r="282" spans="1:2" ht="12.75">
      <c r="A282" t="s">
        <v>1497</v>
      </c>
      <c r="B282" t="s">
        <v>1498</v>
      </c>
    </row>
    <row r="283" spans="1:2" ht="12.75">
      <c r="A283" t="s">
        <v>1499</v>
      </c>
      <c r="B283" t="s">
        <v>1500</v>
      </c>
    </row>
    <row r="284" spans="1:2" ht="12.75">
      <c r="A284" t="s">
        <v>1501</v>
      </c>
      <c r="B284" t="s">
        <v>1502</v>
      </c>
    </row>
    <row r="285" spans="1:2" ht="12.75">
      <c r="A285" t="s">
        <v>1503</v>
      </c>
      <c r="B285" t="s">
        <v>1504</v>
      </c>
    </row>
    <row r="286" spans="1:2" ht="12.75">
      <c r="A286" t="s">
        <v>1505</v>
      </c>
      <c r="B286" t="s">
        <v>1506</v>
      </c>
    </row>
    <row r="287" spans="1:2" ht="12.75">
      <c r="A287" t="s">
        <v>1507</v>
      </c>
      <c r="B287" t="s">
        <v>1508</v>
      </c>
    </row>
    <row r="288" spans="1:2" ht="12.75">
      <c r="A288" t="s">
        <v>1509</v>
      </c>
      <c r="B288" t="s">
        <v>1511</v>
      </c>
    </row>
    <row r="289" spans="1:2" ht="12.75">
      <c r="A289" t="s">
        <v>1512</v>
      </c>
      <c r="B289" t="s">
        <v>1513</v>
      </c>
    </row>
    <row r="290" spans="1:2" ht="12.75">
      <c r="A290" t="s">
        <v>1514</v>
      </c>
      <c r="B290" t="s">
        <v>1515</v>
      </c>
    </row>
    <row r="291" spans="1:2" ht="12.75">
      <c r="A291" t="s">
        <v>1516</v>
      </c>
      <c r="B291" t="s">
        <v>1517</v>
      </c>
    </row>
    <row r="292" spans="1:2" ht="12.75">
      <c r="A292" t="s">
        <v>1518</v>
      </c>
      <c r="B292" t="s">
        <v>1519</v>
      </c>
    </row>
    <row r="293" spans="1:2" ht="12.75">
      <c r="A293" t="s">
        <v>1520</v>
      </c>
      <c r="B293" t="s">
        <v>1521</v>
      </c>
    </row>
    <row r="294" spans="1:2" ht="12.75">
      <c r="A294" t="s">
        <v>1522</v>
      </c>
      <c r="B294" t="s">
        <v>1523</v>
      </c>
    </row>
    <row r="295" spans="1:2" ht="12.75">
      <c r="A295" t="s">
        <v>1524</v>
      </c>
      <c r="B295" t="s">
        <v>1525</v>
      </c>
    </row>
    <row r="296" spans="1:2" ht="12.75">
      <c r="A296" t="s">
        <v>1526</v>
      </c>
      <c r="B296" t="s">
        <v>1527</v>
      </c>
    </row>
    <row r="297" spans="1:2" ht="12.75">
      <c r="A297" t="s">
        <v>1528</v>
      </c>
      <c r="B297" t="s">
        <v>1529</v>
      </c>
    </row>
    <row r="298" spans="1:2" ht="12.75">
      <c r="A298" t="s">
        <v>1530</v>
      </c>
      <c r="B298" t="s">
        <v>1531</v>
      </c>
    </row>
    <row r="299" spans="1:2" ht="12.75">
      <c r="A299" t="s">
        <v>1532</v>
      </c>
      <c r="B299" t="s">
        <v>1533</v>
      </c>
    </row>
    <row r="300" spans="1:2" ht="12.75">
      <c r="A300" t="s">
        <v>1534</v>
      </c>
      <c r="B300" t="s">
        <v>1535</v>
      </c>
    </row>
    <row r="301" spans="1:2" ht="12.75">
      <c r="A301" t="s">
        <v>1536</v>
      </c>
      <c r="B301" t="s">
        <v>1537</v>
      </c>
    </row>
    <row r="302" spans="1:2" ht="12.75">
      <c r="A302" t="s">
        <v>1538</v>
      </c>
      <c r="B302" t="s">
        <v>1539</v>
      </c>
    </row>
    <row r="303" spans="1:2" ht="12.75">
      <c r="A303" t="s">
        <v>1540</v>
      </c>
      <c r="B303" t="s">
        <v>1541</v>
      </c>
    </row>
    <row r="304" spans="1:2" ht="12.75">
      <c r="A304" t="s">
        <v>1542</v>
      </c>
      <c r="B304" t="s">
        <v>1543</v>
      </c>
    </row>
    <row r="305" spans="1:2" ht="12.75">
      <c r="A305" t="s">
        <v>1544</v>
      </c>
      <c r="B305" t="s">
        <v>1545</v>
      </c>
    </row>
    <row r="306" spans="1:2" ht="12.75">
      <c r="A306" t="s">
        <v>1546</v>
      </c>
      <c r="B306" t="s">
        <v>1547</v>
      </c>
    </row>
    <row r="307" spans="1:2" ht="12.75">
      <c r="A307" t="s">
        <v>1548</v>
      </c>
      <c r="B307" t="s">
        <v>1549</v>
      </c>
    </row>
    <row r="308" spans="1:2" ht="12.75">
      <c r="A308" t="s">
        <v>1550</v>
      </c>
      <c r="B308" t="s">
        <v>1551</v>
      </c>
    </row>
    <row r="309" spans="1:2" ht="12.75">
      <c r="A309" t="s">
        <v>1552</v>
      </c>
      <c r="B309" t="s">
        <v>1553</v>
      </c>
    </row>
    <row r="310" spans="1:2" ht="12.75">
      <c r="A310" t="s">
        <v>1554</v>
      </c>
      <c r="B310" t="s">
        <v>1555</v>
      </c>
    </row>
    <row r="311" spans="1:2" ht="12.75">
      <c r="A311" t="s">
        <v>1556</v>
      </c>
      <c r="B311" t="s">
        <v>1557</v>
      </c>
    </row>
    <row r="312" spans="1:2" ht="12.75">
      <c r="A312" t="s">
        <v>1558</v>
      </c>
      <c r="B312" t="s">
        <v>1559</v>
      </c>
    </row>
    <row r="313" spans="1:2" ht="12.75">
      <c r="A313" t="s">
        <v>1560</v>
      </c>
      <c r="B313" t="s">
        <v>1561</v>
      </c>
    </row>
    <row r="314" spans="1:2" ht="12.75">
      <c r="A314" t="s">
        <v>1562</v>
      </c>
      <c r="B314" t="s">
        <v>1563</v>
      </c>
    </row>
    <row r="315" spans="1:2" ht="12.75">
      <c r="A315" t="s">
        <v>1564</v>
      </c>
      <c r="B315" t="s">
        <v>1565</v>
      </c>
    </row>
    <row r="316" spans="1:2" ht="12.75">
      <c r="A316" t="s">
        <v>1566</v>
      </c>
      <c r="B316" t="s">
        <v>1567</v>
      </c>
    </row>
    <row r="317" spans="1:2" ht="12.75">
      <c r="A317" t="s">
        <v>1568</v>
      </c>
      <c r="B317" t="s">
        <v>1569</v>
      </c>
    </row>
    <row r="318" spans="1:2" ht="12.75">
      <c r="A318" t="s">
        <v>1570</v>
      </c>
      <c r="B318" t="s">
        <v>1571</v>
      </c>
    </row>
    <row r="319" spans="1:2" ht="12.75">
      <c r="A319" t="s">
        <v>1572</v>
      </c>
      <c r="B319" t="s">
        <v>1573</v>
      </c>
    </row>
    <row r="320" spans="1:2" ht="12.75">
      <c r="A320" t="s">
        <v>1574</v>
      </c>
      <c r="B320" t="s">
        <v>1575</v>
      </c>
    </row>
    <row r="321" spans="1:2" ht="12.75">
      <c r="A321" t="s">
        <v>1576</v>
      </c>
      <c r="B321" t="s">
        <v>1577</v>
      </c>
    </row>
    <row r="322" spans="1:2" ht="12.75">
      <c r="A322" t="s">
        <v>1578</v>
      </c>
      <c r="B322" t="s">
        <v>1579</v>
      </c>
    </row>
    <row r="323" spans="1:2" ht="12.75">
      <c r="A323" t="s">
        <v>1580</v>
      </c>
      <c r="B323" t="s">
        <v>1581</v>
      </c>
    </row>
    <row r="324" spans="1:2" ht="12.75">
      <c r="A324" t="s">
        <v>1582</v>
      </c>
      <c r="B324" t="s">
        <v>1583</v>
      </c>
    </row>
    <row r="325" spans="1:2" ht="12.75">
      <c r="A325" t="s">
        <v>1584</v>
      </c>
      <c r="B325" t="s">
        <v>1585</v>
      </c>
    </row>
    <row r="326" spans="1:2" ht="12.75">
      <c r="A326" t="s">
        <v>1586</v>
      </c>
      <c r="B326" t="s">
        <v>1587</v>
      </c>
    </row>
    <row r="327" spans="1:2" ht="12.75">
      <c r="A327" t="s">
        <v>1588</v>
      </c>
      <c r="B327" t="s">
        <v>1589</v>
      </c>
    </row>
    <row r="328" spans="1:2" ht="12.75">
      <c r="A328" t="s">
        <v>1590</v>
      </c>
      <c r="B328" t="s">
        <v>1591</v>
      </c>
    </row>
    <row r="329" spans="1:2" ht="12.75">
      <c r="A329" t="s">
        <v>1592</v>
      </c>
      <c r="B329" t="s">
        <v>1593</v>
      </c>
    </row>
    <row r="330" spans="1:2" ht="12.75">
      <c r="A330" t="s">
        <v>1594</v>
      </c>
      <c r="B330" t="s">
        <v>1595</v>
      </c>
    </row>
    <row r="331" spans="1:2" ht="12.75">
      <c r="A331" t="s">
        <v>1596</v>
      </c>
      <c r="B331" t="s">
        <v>1597</v>
      </c>
    </row>
    <row r="332" spans="1:2" ht="12.75">
      <c r="A332" t="s">
        <v>1598</v>
      </c>
      <c r="B332" t="s">
        <v>1599</v>
      </c>
    </row>
    <row r="333" spans="1:2" ht="12.75">
      <c r="A333" t="s">
        <v>1600</v>
      </c>
      <c r="B333" t="s">
        <v>1601</v>
      </c>
    </row>
    <row r="334" spans="1:2" ht="12.75">
      <c r="A334" t="s">
        <v>1602</v>
      </c>
      <c r="B334" t="s">
        <v>1603</v>
      </c>
    </row>
    <row r="335" spans="1:2" ht="12.75">
      <c r="A335" t="s">
        <v>1604</v>
      </c>
      <c r="B335" t="s">
        <v>1605</v>
      </c>
    </row>
    <row r="336" spans="1:2" ht="12.75">
      <c r="A336" t="s">
        <v>1606</v>
      </c>
      <c r="B336" t="s">
        <v>1607</v>
      </c>
    </row>
    <row r="337" spans="1:2" ht="12.75">
      <c r="A337" t="s">
        <v>1608</v>
      </c>
      <c r="B337" t="s">
        <v>1609</v>
      </c>
    </row>
    <row r="338" spans="1:2" ht="12.75">
      <c r="A338" t="s">
        <v>1610</v>
      </c>
      <c r="B338" t="s">
        <v>1611</v>
      </c>
    </row>
    <row r="339" spans="1:2" ht="12.75">
      <c r="A339" t="s">
        <v>1612</v>
      </c>
      <c r="B339" t="s">
        <v>1613</v>
      </c>
    </row>
    <row r="340" spans="1:2" ht="12.75">
      <c r="A340" t="s">
        <v>1614</v>
      </c>
      <c r="B340" t="s">
        <v>1615</v>
      </c>
    </row>
    <row r="341" spans="1:2" ht="12.75">
      <c r="A341" t="s">
        <v>1616</v>
      </c>
      <c r="B341" t="s">
        <v>1617</v>
      </c>
    </row>
    <row r="342" spans="1:2" ht="12.75">
      <c r="A342" t="s">
        <v>1618</v>
      </c>
      <c r="B342" t="s">
        <v>1619</v>
      </c>
    </row>
    <row r="343" spans="1:2" ht="12.75">
      <c r="A343" t="s">
        <v>1620</v>
      </c>
      <c r="B343" t="s">
        <v>1621</v>
      </c>
    </row>
    <row r="344" spans="1:2" ht="12.75">
      <c r="A344" t="s">
        <v>1622</v>
      </c>
      <c r="B344" t="s">
        <v>1623</v>
      </c>
    </row>
    <row r="345" spans="1:2" ht="12.75">
      <c r="A345" t="s">
        <v>1624</v>
      </c>
      <c r="B345" t="s">
        <v>1625</v>
      </c>
    </row>
    <row r="346" spans="1:2" ht="12.75">
      <c r="A346" t="s">
        <v>1626</v>
      </c>
      <c r="B346" t="s">
        <v>1627</v>
      </c>
    </row>
    <row r="347" spans="1:2" ht="12.75">
      <c r="A347" t="s">
        <v>1628</v>
      </c>
      <c r="B347" t="s">
        <v>1629</v>
      </c>
    </row>
    <row r="348" spans="1:2" ht="12.75">
      <c r="A348" t="s">
        <v>1630</v>
      </c>
      <c r="B348" t="s">
        <v>1631</v>
      </c>
    </row>
    <row r="349" spans="1:2" ht="12.75">
      <c r="A349" t="s">
        <v>1632</v>
      </c>
      <c r="B349" t="s">
        <v>1633</v>
      </c>
    </row>
    <row r="350" spans="1:2" ht="12.75">
      <c r="A350" t="s">
        <v>1634</v>
      </c>
      <c r="B350" t="s">
        <v>1635</v>
      </c>
    </row>
    <row r="351" spans="1:2" ht="12.75">
      <c r="A351" t="s">
        <v>1636</v>
      </c>
      <c r="B351" t="s">
        <v>1637</v>
      </c>
    </row>
    <row r="352" spans="1:2" ht="12.75">
      <c r="A352" t="s">
        <v>1638</v>
      </c>
      <c r="B352" t="s">
        <v>1639</v>
      </c>
    </row>
    <row r="353" spans="1:2" ht="12.75">
      <c r="A353" t="s">
        <v>1640</v>
      </c>
      <c r="B353" t="s">
        <v>1641</v>
      </c>
    </row>
    <row r="354" spans="1:2" ht="12.75">
      <c r="A354" t="s">
        <v>1642</v>
      </c>
      <c r="B354" t="s">
        <v>1643</v>
      </c>
    </row>
    <row r="355" spans="1:2" ht="12.75">
      <c r="A355" t="s">
        <v>1644</v>
      </c>
      <c r="B355" t="s">
        <v>1645</v>
      </c>
    </row>
    <row r="356" spans="1:2" ht="12.75">
      <c r="A356" t="s">
        <v>1646</v>
      </c>
      <c r="B356" t="s">
        <v>1647</v>
      </c>
    </row>
    <row r="357" spans="1:2" ht="12.75">
      <c r="A357" t="s">
        <v>1648</v>
      </c>
      <c r="B357" t="s">
        <v>1649</v>
      </c>
    </row>
    <row r="358" spans="1:2" ht="12.75">
      <c r="A358" t="s">
        <v>1650</v>
      </c>
      <c r="B358" t="s">
        <v>1651</v>
      </c>
    </row>
    <row r="359" spans="1:2" ht="12.75">
      <c r="A359" t="s">
        <v>1652</v>
      </c>
      <c r="B359" t="s">
        <v>1653</v>
      </c>
    </row>
    <row r="360" spans="1:2" ht="12.75">
      <c r="A360" t="s">
        <v>1654</v>
      </c>
      <c r="B360" t="s">
        <v>1655</v>
      </c>
    </row>
    <row r="361" spans="1:2" ht="12.75">
      <c r="A361" t="s">
        <v>1656</v>
      </c>
      <c r="B361" t="s">
        <v>1657</v>
      </c>
    </row>
    <row r="362" spans="1:2" ht="12.75">
      <c r="A362" t="s">
        <v>1658</v>
      </c>
      <c r="B362" t="s">
        <v>1659</v>
      </c>
    </row>
    <row r="363" spans="1:2" ht="12.75">
      <c r="A363" t="s">
        <v>1660</v>
      </c>
      <c r="B363" t="s">
        <v>1661</v>
      </c>
    </row>
    <row r="364" spans="1:2" ht="12.75">
      <c r="A364" t="s">
        <v>1662</v>
      </c>
      <c r="B364" t="s">
        <v>1663</v>
      </c>
    </row>
    <row r="365" spans="1:2" ht="12.75">
      <c r="A365" t="s">
        <v>1664</v>
      </c>
      <c r="B365" t="s">
        <v>1665</v>
      </c>
    </row>
    <row r="366" spans="1:2" ht="12.75">
      <c r="A366" t="s">
        <v>1666</v>
      </c>
      <c r="B366" t="s">
        <v>1667</v>
      </c>
    </row>
    <row r="367" spans="1:2" ht="12.75">
      <c r="A367" t="s">
        <v>1668</v>
      </c>
      <c r="B367" t="s">
        <v>1669</v>
      </c>
    </row>
    <row r="368" spans="1:2" ht="12.75">
      <c r="A368" t="s">
        <v>1670</v>
      </c>
      <c r="B368" t="s">
        <v>1671</v>
      </c>
    </row>
    <row r="369" spans="1:2" ht="12.75">
      <c r="A369" t="s">
        <v>1672</v>
      </c>
      <c r="B369" t="s">
        <v>1673</v>
      </c>
    </row>
    <row r="370" spans="1:2" ht="12.75">
      <c r="A370" t="s">
        <v>1674</v>
      </c>
      <c r="B370" t="s">
        <v>1675</v>
      </c>
    </row>
    <row r="371" spans="1:2" ht="12.75">
      <c r="A371" t="s">
        <v>1676</v>
      </c>
      <c r="B371" t="s">
        <v>1677</v>
      </c>
    </row>
    <row r="372" spans="1:2" ht="12.75">
      <c r="A372" t="s">
        <v>1678</v>
      </c>
      <c r="B372" t="s">
        <v>1679</v>
      </c>
    </row>
    <row r="373" spans="1:2" ht="12.75">
      <c r="A373" t="s">
        <v>1680</v>
      </c>
      <c r="B373" t="s">
        <v>1681</v>
      </c>
    </row>
    <row r="374" spans="1:2" ht="12.75">
      <c r="A374" t="s">
        <v>1682</v>
      </c>
      <c r="B374" t="s">
        <v>1683</v>
      </c>
    </row>
    <row r="375" spans="1:2" ht="12.75">
      <c r="A375" t="s">
        <v>1684</v>
      </c>
      <c r="B375" t="s">
        <v>1685</v>
      </c>
    </row>
    <row r="376" spans="1:2" ht="12.75">
      <c r="A376" t="s">
        <v>1686</v>
      </c>
      <c r="B376" t="s">
        <v>1690</v>
      </c>
    </row>
    <row r="377" spans="1:2" ht="12.75">
      <c r="A377" t="s">
        <v>1691</v>
      </c>
      <c r="B377" t="s">
        <v>1692</v>
      </c>
    </row>
    <row r="378" spans="1:2" ht="12.75">
      <c r="A378" t="s">
        <v>1693</v>
      </c>
      <c r="B378" t="s">
        <v>1694</v>
      </c>
    </row>
    <row r="379" spans="1:2" ht="12.75">
      <c r="A379" t="s">
        <v>1695</v>
      </c>
      <c r="B379" t="s">
        <v>1696</v>
      </c>
    </row>
    <row r="380" spans="1:2" ht="12.75">
      <c r="A380" t="s">
        <v>1697</v>
      </c>
      <c r="B380" t="s">
        <v>1698</v>
      </c>
    </row>
    <row r="381" spans="1:2" ht="12.75">
      <c r="A381" t="s">
        <v>1699</v>
      </c>
      <c r="B381" t="s">
        <v>1700</v>
      </c>
    </row>
    <row r="382" spans="1:2" ht="12.75">
      <c r="A382" t="s">
        <v>1701</v>
      </c>
      <c r="B382" t="s">
        <v>1702</v>
      </c>
    </row>
    <row r="383" spans="1:2" ht="12.75">
      <c r="A383" t="s">
        <v>1703</v>
      </c>
      <c r="B383" t="s">
        <v>1704</v>
      </c>
    </row>
    <row r="384" spans="1:2" ht="12.75">
      <c r="A384" t="s">
        <v>1705</v>
      </c>
      <c r="B384" t="s">
        <v>1706</v>
      </c>
    </row>
    <row r="385" spans="1:2" ht="12.75">
      <c r="A385" t="s">
        <v>1707</v>
      </c>
      <c r="B385" t="s">
        <v>1708</v>
      </c>
    </row>
    <row r="386" spans="1:2" ht="12.75">
      <c r="A386" t="s">
        <v>1709</v>
      </c>
      <c r="B386" t="s">
        <v>1710</v>
      </c>
    </row>
    <row r="387" spans="1:2" ht="12.75">
      <c r="A387" t="s">
        <v>1711</v>
      </c>
      <c r="B387" t="s">
        <v>1712</v>
      </c>
    </row>
    <row r="388" spans="1:2" ht="12.75">
      <c r="A388" t="s">
        <v>1713</v>
      </c>
      <c r="B388" t="s">
        <v>1714</v>
      </c>
    </row>
    <row r="389" spans="1:2" ht="12.75">
      <c r="A389" t="s">
        <v>1715</v>
      </c>
      <c r="B389" t="s">
        <v>1716</v>
      </c>
    </row>
    <row r="390" spans="1:2" ht="12.75">
      <c r="A390" t="s">
        <v>1717</v>
      </c>
      <c r="B390" t="s">
        <v>1718</v>
      </c>
    </row>
    <row r="391" spans="1:2" ht="12.75">
      <c r="A391" t="s">
        <v>1719</v>
      </c>
      <c r="B391" t="s">
        <v>1720</v>
      </c>
    </row>
    <row r="392" spans="1:2" ht="12.75">
      <c r="A392" t="s">
        <v>1721</v>
      </c>
      <c r="B392" t="s">
        <v>1722</v>
      </c>
    </row>
    <row r="393" spans="1:2" ht="12.75">
      <c r="A393" t="s">
        <v>1723</v>
      </c>
      <c r="B393" t="s">
        <v>1724</v>
      </c>
    </row>
    <row r="394" spans="1:2" ht="12.75">
      <c r="A394" t="s">
        <v>1725</v>
      </c>
      <c r="B394" t="s">
        <v>1726</v>
      </c>
    </row>
    <row r="395" spans="1:2" ht="12.75">
      <c r="A395" t="s">
        <v>1727</v>
      </c>
      <c r="B395" t="s">
        <v>1728</v>
      </c>
    </row>
    <row r="396" spans="1:2" ht="12.75">
      <c r="A396" t="s">
        <v>1729</v>
      </c>
      <c r="B396" t="s">
        <v>1730</v>
      </c>
    </row>
    <row r="397" spans="1:2" ht="12.75">
      <c r="A397" t="s">
        <v>1731</v>
      </c>
      <c r="B397" t="s">
        <v>1732</v>
      </c>
    </row>
    <row r="398" spans="1:2" ht="12.75">
      <c r="A398" t="s">
        <v>1733</v>
      </c>
      <c r="B398" t="s">
        <v>1734</v>
      </c>
    </row>
    <row r="399" spans="1:2" ht="12.75">
      <c r="A399" t="s">
        <v>1735</v>
      </c>
      <c r="B399" t="s">
        <v>1736</v>
      </c>
    </row>
    <row r="400" spans="1:2" ht="12.75">
      <c r="A400" t="s">
        <v>1737</v>
      </c>
      <c r="B400" t="s">
        <v>1738</v>
      </c>
    </row>
    <row r="401" spans="1:2" ht="12.75">
      <c r="A401" t="s">
        <v>1739</v>
      </c>
      <c r="B401" t="s">
        <v>1740</v>
      </c>
    </row>
    <row r="402" spans="1:2" ht="12.75">
      <c r="A402" t="s">
        <v>1741</v>
      </c>
      <c r="B402" t="s">
        <v>1742</v>
      </c>
    </row>
    <row r="403" spans="1:2" ht="12.75">
      <c r="A403" t="s">
        <v>1743</v>
      </c>
      <c r="B403" t="s">
        <v>1744</v>
      </c>
    </row>
    <row r="404" spans="1:2" ht="12.75">
      <c r="A404" t="s">
        <v>1745</v>
      </c>
      <c r="B404" t="s">
        <v>1746</v>
      </c>
    </row>
    <row r="405" spans="1:2" ht="12.75">
      <c r="A405" t="s">
        <v>1747</v>
      </c>
      <c r="B405" t="s">
        <v>1748</v>
      </c>
    </row>
    <row r="406" spans="1:2" ht="12.75">
      <c r="A406" t="s">
        <v>1749</v>
      </c>
      <c r="B406" t="s">
        <v>1750</v>
      </c>
    </row>
    <row r="407" spans="1:2" ht="12.75">
      <c r="A407" t="s">
        <v>1751</v>
      </c>
      <c r="B407" t="s">
        <v>1752</v>
      </c>
    </row>
    <row r="408" spans="1:2" ht="12.75">
      <c r="A408" t="s">
        <v>1753</v>
      </c>
      <c r="B408" t="s">
        <v>1754</v>
      </c>
    </row>
    <row r="409" spans="1:2" ht="12.75">
      <c r="A409" t="s">
        <v>1755</v>
      </c>
      <c r="B409" t="s">
        <v>1756</v>
      </c>
    </row>
    <row r="410" spans="1:2" ht="12.75">
      <c r="A410" t="s">
        <v>1757</v>
      </c>
      <c r="B410" t="s">
        <v>1758</v>
      </c>
    </row>
    <row r="411" spans="1:2" ht="12.75">
      <c r="A411" t="s">
        <v>1759</v>
      </c>
      <c r="B411" t="s">
        <v>1760</v>
      </c>
    </row>
    <row r="412" spans="1:2" ht="12.75">
      <c r="A412" t="s">
        <v>1761</v>
      </c>
      <c r="B412" t="s">
        <v>1762</v>
      </c>
    </row>
    <row r="413" spans="1:2" ht="12.75">
      <c r="A413" t="s">
        <v>1763</v>
      </c>
      <c r="B413" t="s">
        <v>1764</v>
      </c>
    </row>
    <row r="414" spans="1:2" ht="12.75">
      <c r="A414" t="s">
        <v>1765</v>
      </c>
      <c r="B414" t="s">
        <v>1766</v>
      </c>
    </row>
    <row r="415" spans="1:2" ht="12.75">
      <c r="A415" t="s">
        <v>1767</v>
      </c>
      <c r="B415" t="s">
        <v>1768</v>
      </c>
    </row>
    <row r="416" spans="1:2" ht="12.75">
      <c r="A416" t="s">
        <v>1769</v>
      </c>
      <c r="B416" t="s">
        <v>1770</v>
      </c>
    </row>
    <row r="417" spans="1:2" ht="12.75">
      <c r="A417" t="s">
        <v>1771</v>
      </c>
      <c r="B417" t="s">
        <v>1772</v>
      </c>
    </row>
    <row r="418" spans="1:2" ht="12.75">
      <c r="A418" t="s">
        <v>1773</v>
      </c>
      <c r="B418" t="s">
        <v>1774</v>
      </c>
    </row>
    <row r="419" spans="1:2" ht="12.75">
      <c r="A419" t="s">
        <v>1775</v>
      </c>
      <c r="B419" t="s">
        <v>1776</v>
      </c>
    </row>
    <row r="420" spans="1:2" ht="12.75">
      <c r="A420" t="s">
        <v>1777</v>
      </c>
      <c r="B420" t="s">
        <v>1778</v>
      </c>
    </row>
    <row r="421" spans="1:2" ht="12.75">
      <c r="A421" t="s">
        <v>1779</v>
      </c>
      <c r="B421" t="s">
        <v>1780</v>
      </c>
    </row>
    <row r="422" spans="1:2" ht="12.75">
      <c r="A422" t="s">
        <v>1781</v>
      </c>
      <c r="B422" t="s">
        <v>1782</v>
      </c>
    </row>
    <row r="423" spans="1:2" ht="12.75">
      <c r="A423" t="s">
        <v>1783</v>
      </c>
      <c r="B423" t="s">
        <v>1784</v>
      </c>
    </row>
    <row r="424" spans="1:2" ht="12.75">
      <c r="A424" t="s">
        <v>1785</v>
      </c>
      <c r="B424" t="s">
        <v>1786</v>
      </c>
    </row>
    <row r="425" spans="1:2" ht="12.75">
      <c r="A425" t="s">
        <v>1787</v>
      </c>
      <c r="B425" t="s">
        <v>1788</v>
      </c>
    </row>
    <row r="426" spans="1:2" ht="12.75">
      <c r="A426" t="s">
        <v>1789</v>
      </c>
      <c r="B426" t="s">
        <v>1790</v>
      </c>
    </row>
    <row r="427" spans="1:2" ht="12.75">
      <c r="A427" t="s">
        <v>1791</v>
      </c>
      <c r="B427" t="s">
        <v>1792</v>
      </c>
    </row>
    <row r="428" spans="1:2" ht="12.75">
      <c r="A428" t="s">
        <v>1793</v>
      </c>
      <c r="B428" t="s">
        <v>1794</v>
      </c>
    </row>
    <row r="429" spans="1:2" ht="12.75">
      <c r="A429" t="s">
        <v>1795</v>
      </c>
      <c r="B429" t="s">
        <v>1796</v>
      </c>
    </row>
    <row r="430" spans="1:2" ht="12.75">
      <c r="A430" t="s">
        <v>1797</v>
      </c>
      <c r="B430" t="s">
        <v>1798</v>
      </c>
    </row>
    <row r="431" spans="1:2" ht="12.75">
      <c r="A431" t="s">
        <v>1799</v>
      </c>
      <c r="B431" t="s">
        <v>1800</v>
      </c>
    </row>
    <row r="432" spans="1:2" ht="12.75">
      <c r="A432" t="s">
        <v>1801</v>
      </c>
      <c r="B432" t="s">
        <v>1802</v>
      </c>
    </row>
    <row r="433" spans="1:2" ht="12.75">
      <c r="A433" t="s">
        <v>1803</v>
      </c>
      <c r="B433" t="s">
        <v>1804</v>
      </c>
    </row>
    <row r="434" spans="1:2" ht="12.75">
      <c r="A434" t="s">
        <v>1805</v>
      </c>
      <c r="B434" t="s">
        <v>1806</v>
      </c>
    </row>
    <row r="435" spans="1:2" ht="12.75">
      <c r="A435" t="s">
        <v>1807</v>
      </c>
      <c r="B435" t="s">
        <v>1808</v>
      </c>
    </row>
    <row r="436" spans="1:2" ht="12.75">
      <c r="A436" t="s">
        <v>1809</v>
      </c>
      <c r="B436" t="s">
        <v>1810</v>
      </c>
    </row>
    <row r="437" spans="1:2" ht="12.75">
      <c r="A437" t="s">
        <v>1811</v>
      </c>
      <c r="B437" t="s">
        <v>1812</v>
      </c>
    </row>
    <row r="438" spans="1:2" ht="12.75">
      <c r="A438" t="s">
        <v>1813</v>
      </c>
      <c r="B438" t="s">
        <v>1814</v>
      </c>
    </row>
    <row r="439" spans="1:2" ht="12.75">
      <c r="A439" t="s">
        <v>1815</v>
      </c>
      <c r="B439" t="s">
        <v>1816</v>
      </c>
    </row>
    <row r="440" spans="1:2" ht="12.75">
      <c r="A440" t="s">
        <v>1817</v>
      </c>
      <c r="B440" t="s">
        <v>1818</v>
      </c>
    </row>
    <row r="441" spans="1:2" ht="12.75">
      <c r="A441" t="s">
        <v>1819</v>
      </c>
      <c r="B441" t="s">
        <v>1820</v>
      </c>
    </row>
    <row r="442" spans="1:2" ht="12.75">
      <c r="A442" t="s">
        <v>1821</v>
      </c>
      <c r="B442" t="s">
        <v>1822</v>
      </c>
    </row>
    <row r="443" spans="1:2" ht="12.75">
      <c r="A443" t="s">
        <v>1823</v>
      </c>
      <c r="B443" t="s">
        <v>1824</v>
      </c>
    </row>
    <row r="444" spans="1:2" ht="12.75">
      <c r="A444" t="s">
        <v>1825</v>
      </c>
      <c r="B444" t="s">
        <v>1826</v>
      </c>
    </row>
    <row r="445" spans="1:2" ht="12.75">
      <c r="A445" t="s">
        <v>1827</v>
      </c>
      <c r="B445" t="s">
        <v>1728</v>
      </c>
    </row>
    <row r="446" spans="1:2" ht="12.75">
      <c r="A446" t="s">
        <v>1828</v>
      </c>
      <c r="B446" t="s">
        <v>1829</v>
      </c>
    </row>
    <row r="447" spans="1:2" ht="12.75">
      <c r="A447" t="s">
        <v>1830</v>
      </c>
      <c r="B447" t="s">
        <v>1831</v>
      </c>
    </row>
    <row r="448" spans="1:2" ht="12.75">
      <c r="A448" t="s">
        <v>1832</v>
      </c>
      <c r="B448" t="s">
        <v>1833</v>
      </c>
    </row>
    <row r="449" spans="1:2" ht="12.75">
      <c r="A449" t="s">
        <v>1834</v>
      </c>
      <c r="B449" t="s">
        <v>1835</v>
      </c>
    </row>
    <row r="450" spans="1:2" ht="12.75">
      <c r="A450" t="s">
        <v>1836</v>
      </c>
      <c r="B450" t="s">
        <v>1837</v>
      </c>
    </row>
    <row r="451" spans="1:2" ht="12.75">
      <c r="A451" t="s">
        <v>1838</v>
      </c>
      <c r="B451" t="s">
        <v>1839</v>
      </c>
    </row>
    <row r="452" spans="1:2" ht="12.75">
      <c r="A452" t="s">
        <v>1840</v>
      </c>
      <c r="B452" t="s">
        <v>1841</v>
      </c>
    </row>
    <row r="453" spans="1:2" ht="12.75">
      <c r="A453" t="s">
        <v>1842</v>
      </c>
      <c r="B453" t="s">
        <v>1843</v>
      </c>
    </row>
    <row r="454" spans="1:2" ht="12.75">
      <c r="A454" t="s">
        <v>1844</v>
      </c>
      <c r="B454" t="s">
        <v>1845</v>
      </c>
    </row>
    <row r="455" spans="1:2" ht="12.75">
      <c r="A455" t="s">
        <v>1846</v>
      </c>
      <c r="B455" t="s">
        <v>1847</v>
      </c>
    </row>
    <row r="456" spans="1:2" ht="12.75">
      <c r="A456" t="s">
        <v>1848</v>
      </c>
      <c r="B456" t="s">
        <v>1849</v>
      </c>
    </row>
    <row r="457" spans="1:2" ht="12.75">
      <c r="A457" t="s">
        <v>1850</v>
      </c>
      <c r="B457" t="s">
        <v>1851</v>
      </c>
    </row>
    <row r="458" spans="1:2" ht="12.75">
      <c r="A458" t="s">
        <v>1852</v>
      </c>
      <c r="B458" t="s">
        <v>1853</v>
      </c>
    </row>
    <row r="459" spans="1:2" ht="12.75">
      <c r="A459" t="s">
        <v>1854</v>
      </c>
      <c r="B459" t="s">
        <v>1855</v>
      </c>
    </row>
    <row r="460" spans="1:2" ht="12.75">
      <c r="A460" t="s">
        <v>1856</v>
      </c>
      <c r="B460" t="s">
        <v>1857</v>
      </c>
    </row>
    <row r="461" spans="1:2" ht="12.75">
      <c r="A461" t="s">
        <v>1858</v>
      </c>
      <c r="B461" t="s">
        <v>1859</v>
      </c>
    </row>
    <row r="462" spans="1:2" ht="12.75">
      <c r="A462" t="s">
        <v>1860</v>
      </c>
      <c r="B462" t="s">
        <v>1861</v>
      </c>
    </row>
    <row r="463" spans="1:2" ht="12.75">
      <c r="A463" t="s">
        <v>1862</v>
      </c>
      <c r="B463" t="s">
        <v>1863</v>
      </c>
    </row>
    <row r="464" spans="1:2" ht="12.75">
      <c r="A464" t="s">
        <v>1864</v>
      </c>
      <c r="B464" t="s">
        <v>1865</v>
      </c>
    </row>
    <row r="465" spans="1:2" ht="12.75">
      <c r="A465" t="s">
        <v>1866</v>
      </c>
      <c r="B465" t="s">
        <v>1867</v>
      </c>
    </row>
    <row r="466" spans="1:2" ht="12.75">
      <c r="A466" t="s">
        <v>1868</v>
      </c>
      <c r="B466" t="s">
        <v>1869</v>
      </c>
    </row>
    <row r="467" spans="1:2" ht="12.75">
      <c r="A467" t="s">
        <v>1870</v>
      </c>
      <c r="B467" t="s">
        <v>1871</v>
      </c>
    </row>
    <row r="468" spans="1:2" ht="12.75">
      <c r="A468" t="s">
        <v>1872</v>
      </c>
      <c r="B468" t="s">
        <v>1873</v>
      </c>
    </row>
    <row r="469" spans="1:2" ht="12.75">
      <c r="A469" t="s">
        <v>1874</v>
      </c>
      <c r="B469" t="s">
        <v>1875</v>
      </c>
    </row>
    <row r="470" spans="1:2" ht="12.75">
      <c r="A470" t="s">
        <v>1876</v>
      </c>
      <c r="B470" t="s">
        <v>1877</v>
      </c>
    </row>
    <row r="471" spans="1:2" ht="12.75">
      <c r="A471" t="s">
        <v>1878</v>
      </c>
      <c r="B471" t="s">
        <v>1879</v>
      </c>
    </row>
    <row r="472" spans="1:2" ht="12.75">
      <c r="A472" t="s">
        <v>1880</v>
      </c>
      <c r="B472" t="s">
        <v>1881</v>
      </c>
    </row>
    <row r="473" spans="1:2" ht="12.75">
      <c r="A473" t="s">
        <v>1882</v>
      </c>
      <c r="B473" t="s">
        <v>1883</v>
      </c>
    </row>
    <row r="474" spans="1:2" ht="12.75">
      <c r="A474" t="s">
        <v>1884</v>
      </c>
      <c r="B474" t="s">
        <v>1885</v>
      </c>
    </row>
    <row r="475" spans="1:2" ht="12.75">
      <c r="A475" t="s">
        <v>1886</v>
      </c>
      <c r="B475" t="s">
        <v>1887</v>
      </c>
    </row>
    <row r="476" spans="1:2" ht="12.75">
      <c r="A476" t="s">
        <v>1888</v>
      </c>
      <c r="B476" t="s">
        <v>1889</v>
      </c>
    </row>
    <row r="477" spans="1:2" ht="12.75">
      <c r="A477" t="s">
        <v>1890</v>
      </c>
      <c r="B477" t="s">
        <v>1891</v>
      </c>
    </row>
    <row r="478" spans="1:2" ht="12.75">
      <c r="A478" t="s">
        <v>1892</v>
      </c>
      <c r="B478" t="s">
        <v>1893</v>
      </c>
    </row>
    <row r="479" spans="1:2" ht="12.75">
      <c r="A479" t="s">
        <v>1894</v>
      </c>
      <c r="B479" t="s">
        <v>1895</v>
      </c>
    </row>
    <row r="480" spans="1:2" ht="12.75">
      <c r="A480" t="s">
        <v>1896</v>
      </c>
      <c r="B480" t="s">
        <v>1897</v>
      </c>
    </row>
    <row r="481" spans="1:2" ht="12.75">
      <c r="A481" t="s">
        <v>1898</v>
      </c>
      <c r="B481" t="s">
        <v>1899</v>
      </c>
    </row>
    <row r="482" spans="1:2" ht="12.75">
      <c r="A482" t="s">
        <v>1900</v>
      </c>
      <c r="B482" t="s">
        <v>1901</v>
      </c>
    </row>
    <row r="483" spans="1:2" ht="12.75">
      <c r="A483" t="s">
        <v>1902</v>
      </c>
      <c r="B483" t="s">
        <v>1903</v>
      </c>
    </row>
    <row r="484" spans="1:2" ht="12.75">
      <c r="A484" t="s">
        <v>1904</v>
      </c>
      <c r="B484" t="s">
        <v>1905</v>
      </c>
    </row>
    <row r="485" spans="1:2" ht="12.75">
      <c r="A485" t="s">
        <v>1906</v>
      </c>
      <c r="B485" t="s">
        <v>1907</v>
      </c>
    </row>
    <row r="486" spans="1:2" ht="12.75">
      <c r="A486" t="s">
        <v>1908</v>
      </c>
      <c r="B486" t="s">
        <v>1909</v>
      </c>
    </row>
    <row r="487" spans="1:2" ht="12.75">
      <c r="A487" t="s">
        <v>1910</v>
      </c>
      <c r="B487" t="s">
        <v>1911</v>
      </c>
    </row>
    <row r="488" spans="1:2" ht="12.75">
      <c r="A488" t="s">
        <v>1912</v>
      </c>
      <c r="B488" t="s">
        <v>1913</v>
      </c>
    </row>
    <row r="489" spans="1:2" ht="12.75">
      <c r="A489" t="s">
        <v>1914</v>
      </c>
      <c r="B489" t="s">
        <v>1915</v>
      </c>
    </row>
    <row r="490" spans="1:2" ht="12.75">
      <c r="A490" t="s">
        <v>1916</v>
      </c>
      <c r="B490" t="s">
        <v>1917</v>
      </c>
    </row>
    <row r="491" spans="1:2" ht="12.75">
      <c r="A491" t="s">
        <v>1918</v>
      </c>
      <c r="B491" t="s">
        <v>1919</v>
      </c>
    </row>
    <row r="492" spans="1:2" ht="12.75">
      <c r="A492" t="s">
        <v>1920</v>
      </c>
      <c r="B492" t="s">
        <v>1921</v>
      </c>
    </row>
    <row r="493" spans="1:2" ht="12.75">
      <c r="A493" t="s">
        <v>1922</v>
      </c>
      <c r="B493" t="s">
        <v>1923</v>
      </c>
    </row>
    <row r="494" spans="1:2" ht="12.75">
      <c r="A494" t="s">
        <v>1924</v>
      </c>
      <c r="B494" t="s">
        <v>1925</v>
      </c>
    </row>
    <row r="495" spans="1:2" ht="12.75">
      <c r="A495" t="s">
        <v>1926</v>
      </c>
      <c r="B495" t="s">
        <v>1927</v>
      </c>
    </row>
    <row r="496" spans="1:2" ht="12.75">
      <c r="A496" t="s">
        <v>1928</v>
      </c>
      <c r="B496" t="s">
        <v>1929</v>
      </c>
    </row>
    <row r="497" spans="1:2" ht="12.75">
      <c r="A497" t="s">
        <v>1930</v>
      </c>
      <c r="B497" t="s">
        <v>1931</v>
      </c>
    </row>
    <row r="498" spans="1:2" ht="12.75">
      <c r="A498" t="s">
        <v>1932</v>
      </c>
      <c r="B498" t="s">
        <v>1933</v>
      </c>
    </row>
    <row r="499" spans="1:2" ht="12.75">
      <c r="A499" t="s">
        <v>1934</v>
      </c>
      <c r="B499" t="s">
        <v>1935</v>
      </c>
    </row>
    <row r="500" spans="1:2" ht="12.75">
      <c r="A500" t="s">
        <v>1936</v>
      </c>
      <c r="B500" t="s">
        <v>1937</v>
      </c>
    </row>
    <row r="501" spans="1:2" ht="12.75">
      <c r="A501" t="s">
        <v>1938</v>
      </c>
      <c r="B501" t="s">
        <v>1939</v>
      </c>
    </row>
    <row r="502" spans="1:2" ht="12.75">
      <c r="A502" t="s">
        <v>1940</v>
      </c>
      <c r="B502" t="s">
        <v>1941</v>
      </c>
    </row>
    <row r="503" spans="1:2" ht="12.75">
      <c r="A503" t="s">
        <v>1942</v>
      </c>
      <c r="B503" t="s">
        <v>1943</v>
      </c>
    </row>
    <row r="504" spans="1:2" ht="12.75">
      <c r="A504" t="s">
        <v>1944</v>
      </c>
      <c r="B504" t="s">
        <v>1945</v>
      </c>
    </row>
    <row r="505" spans="1:2" ht="12.75">
      <c r="A505" t="s">
        <v>1946</v>
      </c>
      <c r="B505" t="s">
        <v>1947</v>
      </c>
    </row>
    <row r="506" spans="1:2" ht="12.75">
      <c r="A506" t="s">
        <v>1948</v>
      </c>
      <c r="B506" t="s">
        <v>1949</v>
      </c>
    </row>
    <row r="507" spans="1:2" ht="12.75">
      <c r="A507" t="s">
        <v>1950</v>
      </c>
      <c r="B507" t="s">
        <v>1951</v>
      </c>
    </row>
    <row r="508" spans="1:2" ht="12.75">
      <c r="A508" t="s">
        <v>1952</v>
      </c>
      <c r="B508" t="s">
        <v>1953</v>
      </c>
    </row>
    <row r="509" spans="1:2" ht="12.75">
      <c r="A509" t="s">
        <v>1954</v>
      </c>
      <c r="B509" t="s">
        <v>1955</v>
      </c>
    </row>
    <row r="510" spans="1:2" ht="12.75">
      <c r="A510" t="s">
        <v>1956</v>
      </c>
      <c r="B510" t="s">
        <v>1957</v>
      </c>
    </row>
    <row r="511" spans="1:2" ht="12.75">
      <c r="A511" t="s">
        <v>1958</v>
      </c>
      <c r="B511" t="s">
        <v>1959</v>
      </c>
    </row>
    <row r="512" spans="1:2" ht="12.75">
      <c r="A512" t="s">
        <v>1960</v>
      </c>
      <c r="B512" t="s">
        <v>1961</v>
      </c>
    </row>
    <row r="513" spans="1:2" ht="12.75">
      <c r="A513" t="s">
        <v>1962</v>
      </c>
      <c r="B513" t="s">
        <v>1963</v>
      </c>
    </row>
    <row r="514" spans="1:2" ht="12.75">
      <c r="A514" t="s">
        <v>1964</v>
      </c>
      <c r="B514" t="s">
        <v>1965</v>
      </c>
    </row>
    <row r="515" spans="1:2" ht="12.75">
      <c r="A515" t="s">
        <v>1966</v>
      </c>
      <c r="B515" t="s">
        <v>1967</v>
      </c>
    </row>
    <row r="516" spans="1:2" ht="12.75">
      <c r="A516" t="s">
        <v>1968</v>
      </c>
      <c r="B516" t="s">
        <v>1969</v>
      </c>
    </row>
    <row r="517" spans="1:2" ht="12.75">
      <c r="A517" t="s">
        <v>1970</v>
      </c>
      <c r="B517" t="s">
        <v>1971</v>
      </c>
    </row>
    <row r="518" spans="1:2" ht="12.75">
      <c r="A518" t="s">
        <v>1972</v>
      </c>
      <c r="B518" t="s">
        <v>1973</v>
      </c>
    </row>
    <row r="519" spans="1:2" ht="12.75">
      <c r="A519" t="s">
        <v>1974</v>
      </c>
      <c r="B519" t="s">
        <v>1975</v>
      </c>
    </row>
    <row r="520" spans="1:2" ht="12.75">
      <c r="A520" t="s">
        <v>1976</v>
      </c>
      <c r="B520" t="s">
        <v>1977</v>
      </c>
    </row>
    <row r="521" spans="1:2" ht="12.75">
      <c r="A521" t="s">
        <v>1978</v>
      </c>
      <c r="B521" t="s">
        <v>1979</v>
      </c>
    </row>
    <row r="522" spans="1:2" ht="12.75">
      <c r="A522" t="s">
        <v>1980</v>
      </c>
      <c r="B522" t="s">
        <v>1981</v>
      </c>
    </row>
    <row r="523" spans="1:2" ht="12.75">
      <c r="A523" t="s">
        <v>1982</v>
      </c>
      <c r="B523" t="s">
        <v>1983</v>
      </c>
    </row>
    <row r="524" spans="1:2" ht="12.75">
      <c r="A524" t="s">
        <v>1984</v>
      </c>
      <c r="B524" t="s">
        <v>1985</v>
      </c>
    </row>
    <row r="525" spans="1:2" ht="12.75">
      <c r="A525" t="s">
        <v>1986</v>
      </c>
      <c r="B525">
        <v>0</v>
      </c>
    </row>
    <row r="526" spans="1:2" ht="12.75">
      <c r="A526" t="s">
        <v>1987</v>
      </c>
      <c r="B526">
        <v>0</v>
      </c>
    </row>
    <row r="527" spans="1:2" ht="12.75">
      <c r="A527" t="s">
        <v>1988</v>
      </c>
      <c r="B527">
        <v>0</v>
      </c>
    </row>
    <row r="528" spans="1:2" ht="12.75">
      <c r="A528" t="s">
        <v>1989</v>
      </c>
      <c r="B528">
        <v>0</v>
      </c>
    </row>
    <row r="529" spans="1:2" ht="12.75">
      <c r="A529" t="s">
        <v>1990</v>
      </c>
      <c r="B529">
        <v>0</v>
      </c>
    </row>
    <row r="530" spans="1:2" ht="12.75">
      <c r="A530" t="s">
        <v>1991</v>
      </c>
      <c r="B530">
        <v>0</v>
      </c>
    </row>
    <row r="531" spans="1:2" ht="12.75">
      <c r="A531" t="s">
        <v>1992</v>
      </c>
      <c r="B531">
        <v>0</v>
      </c>
    </row>
    <row r="532" spans="1:2" ht="12.75">
      <c r="A532" t="s">
        <v>1993</v>
      </c>
      <c r="B532">
        <v>0</v>
      </c>
    </row>
    <row r="533" spans="1:2" ht="12.75">
      <c r="A533" t="s">
        <v>1994</v>
      </c>
      <c r="B533">
        <v>0</v>
      </c>
    </row>
    <row r="534" spans="1:2" ht="12.75">
      <c r="A534" t="s">
        <v>1995</v>
      </c>
      <c r="B534" t="s">
        <v>1996</v>
      </c>
    </row>
    <row r="535" spans="1:2" ht="12.75">
      <c r="A535" t="s">
        <v>1997</v>
      </c>
      <c r="B535" t="s">
        <v>1998</v>
      </c>
    </row>
    <row r="536" spans="1:2" ht="12.75">
      <c r="A536" t="s">
        <v>1999</v>
      </c>
      <c r="B536" t="s">
        <v>2000</v>
      </c>
    </row>
    <row r="537" spans="1:2" ht="12.75">
      <c r="A537" t="s">
        <v>2001</v>
      </c>
      <c r="B537" t="s">
        <v>2002</v>
      </c>
    </row>
    <row r="538" spans="1:2" ht="12.75">
      <c r="A538" t="s">
        <v>2003</v>
      </c>
      <c r="B538" t="s">
        <v>2004</v>
      </c>
    </row>
    <row r="539" spans="1:2" ht="12.75">
      <c r="A539" t="s">
        <v>2005</v>
      </c>
      <c r="B539" t="s">
        <v>2006</v>
      </c>
    </row>
    <row r="540" spans="1:2" ht="12.75">
      <c r="A540" t="s">
        <v>2007</v>
      </c>
      <c r="B540" t="s">
        <v>2008</v>
      </c>
    </row>
    <row r="541" spans="1:2" ht="12.75">
      <c r="A541" t="s">
        <v>2009</v>
      </c>
      <c r="B541" t="s">
        <v>2010</v>
      </c>
    </row>
    <row r="542" spans="1:2" ht="12.75">
      <c r="A542" t="s">
        <v>2011</v>
      </c>
      <c r="B542" t="s">
        <v>2012</v>
      </c>
    </row>
    <row r="543" spans="1:2" ht="12.75">
      <c r="A543" t="s">
        <v>2013</v>
      </c>
      <c r="B543" t="s">
        <v>2014</v>
      </c>
    </row>
    <row r="544" spans="1:2" ht="12.75">
      <c r="A544" t="s">
        <v>2015</v>
      </c>
      <c r="B544" t="s">
        <v>2016</v>
      </c>
    </row>
    <row r="545" spans="1:2" ht="12.75">
      <c r="A545" t="s">
        <v>2017</v>
      </c>
      <c r="B545" t="s">
        <v>2018</v>
      </c>
    </row>
    <row r="546" spans="1:2" ht="12.75">
      <c r="A546" t="s">
        <v>2019</v>
      </c>
      <c r="B546" t="s">
        <v>2020</v>
      </c>
    </row>
    <row r="547" spans="1:2" ht="12.75">
      <c r="A547" t="s">
        <v>2021</v>
      </c>
      <c r="B547" t="s">
        <v>2022</v>
      </c>
    </row>
    <row r="548" spans="1:2" ht="12.75">
      <c r="A548" t="s">
        <v>2023</v>
      </c>
      <c r="B548" t="s">
        <v>2024</v>
      </c>
    </row>
    <row r="549" spans="1:2" ht="12.75">
      <c r="A549" t="s">
        <v>2025</v>
      </c>
      <c r="B549" t="s">
        <v>2026</v>
      </c>
    </row>
    <row r="550" spans="1:2" ht="12.75">
      <c r="A550" t="s">
        <v>2027</v>
      </c>
      <c r="B550" t="s">
        <v>2028</v>
      </c>
    </row>
    <row r="551" spans="1:2" ht="12.75">
      <c r="A551" t="s">
        <v>2029</v>
      </c>
      <c r="B551" t="s">
        <v>2030</v>
      </c>
    </row>
    <row r="552" spans="1:2" ht="12.75">
      <c r="A552" t="s">
        <v>2031</v>
      </c>
      <c r="B552" t="s">
        <v>2032</v>
      </c>
    </row>
    <row r="553" spans="1:2" ht="12.75">
      <c r="A553" t="s">
        <v>2033</v>
      </c>
      <c r="B553" t="s">
        <v>2034</v>
      </c>
    </row>
    <row r="554" spans="1:2" ht="12.75">
      <c r="A554" t="s">
        <v>2035</v>
      </c>
      <c r="B554" t="s">
        <v>2036</v>
      </c>
    </row>
    <row r="555" spans="1:2" ht="12.75">
      <c r="A555" t="s">
        <v>2037</v>
      </c>
      <c r="B555" t="s">
        <v>2038</v>
      </c>
    </row>
    <row r="556" spans="1:2" ht="12.75">
      <c r="A556" t="s">
        <v>2039</v>
      </c>
      <c r="B556" t="s">
        <v>2040</v>
      </c>
    </row>
    <row r="557" spans="1:2" ht="12.75">
      <c r="A557" t="s">
        <v>2041</v>
      </c>
      <c r="B557" t="s">
        <v>2042</v>
      </c>
    </row>
    <row r="558" spans="1:2" ht="12.75">
      <c r="A558" t="s">
        <v>2043</v>
      </c>
      <c r="B558" t="s">
        <v>2044</v>
      </c>
    </row>
    <row r="559" spans="1:2" ht="12.75">
      <c r="A559" t="s">
        <v>2045</v>
      </c>
      <c r="B559" t="s">
        <v>2046</v>
      </c>
    </row>
    <row r="560" spans="1:2" ht="12.75">
      <c r="A560" t="s">
        <v>2047</v>
      </c>
      <c r="B560" t="s">
        <v>2048</v>
      </c>
    </row>
    <row r="561" spans="1:2" ht="12.75">
      <c r="A561" t="s">
        <v>2049</v>
      </c>
      <c r="B561" t="s">
        <v>2050</v>
      </c>
    </row>
    <row r="562" spans="1:2" ht="12.75">
      <c r="A562" t="s">
        <v>2051</v>
      </c>
      <c r="B562" t="s">
        <v>2052</v>
      </c>
    </row>
    <row r="563" spans="1:2" ht="12.75">
      <c r="A563" t="s">
        <v>2053</v>
      </c>
      <c r="B563" t="s">
        <v>2054</v>
      </c>
    </row>
    <row r="564" spans="1:2" ht="12.75">
      <c r="A564" t="s">
        <v>2055</v>
      </c>
      <c r="B564" t="s">
        <v>2056</v>
      </c>
    </row>
    <row r="565" spans="1:2" ht="12.75">
      <c r="A565" t="s">
        <v>2057</v>
      </c>
      <c r="B565" t="s">
        <v>2058</v>
      </c>
    </row>
    <row r="566" spans="1:2" ht="12.75">
      <c r="A566" t="s">
        <v>2059</v>
      </c>
      <c r="B566" t="s">
        <v>2060</v>
      </c>
    </row>
    <row r="567" spans="1:2" ht="12.75">
      <c r="A567" t="s">
        <v>2061</v>
      </c>
      <c r="B567" t="s">
        <v>2062</v>
      </c>
    </row>
    <row r="568" spans="1:2" ht="12.75">
      <c r="A568" t="s">
        <v>2063</v>
      </c>
      <c r="B568" t="s">
        <v>2064</v>
      </c>
    </row>
    <row r="569" spans="1:2" ht="12.75">
      <c r="A569" t="s">
        <v>2065</v>
      </c>
      <c r="B569" t="s">
        <v>2066</v>
      </c>
    </row>
    <row r="570" spans="1:2" ht="12.75">
      <c r="A570" t="s">
        <v>2067</v>
      </c>
      <c r="B570" t="s">
        <v>2068</v>
      </c>
    </row>
    <row r="571" spans="1:2" ht="12.75">
      <c r="A571" t="s">
        <v>2069</v>
      </c>
      <c r="B571" t="s">
        <v>2070</v>
      </c>
    </row>
    <row r="572" spans="1:2" ht="12.75">
      <c r="A572" t="s">
        <v>2071</v>
      </c>
      <c r="B572" t="s">
        <v>2072</v>
      </c>
    </row>
    <row r="573" spans="1:2" ht="12.75">
      <c r="A573" t="s">
        <v>2073</v>
      </c>
      <c r="B573" t="s">
        <v>2074</v>
      </c>
    </row>
    <row r="574" spans="1:2" ht="12.75">
      <c r="A574" t="s">
        <v>2075</v>
      </c>
      <c r="B574" t="s">
        <v>2076</v>
      </c>
    </row>
    <row r="575" spans="1:2" ht="12.75">
      <c r="A575" t="s">
        <v>2077</v>
      </c>
      <c r="B575" t="s">
        <v>2078</v>
      </c>
    </row>
    <row r="576" spans="1:2" ht="12.75">
      <c r="A576" t="s">
        <v>2079</v>
      </c>
      <c r="B576" t="s">
        <v>2080</v>
      </c>
    </row>
    <row r="577" spans="1:2" ht="12.75">
      <c r="A577" t="s">
        <v>2081</v>
      </c>
      <c r="B577" t="s">
        <v>2082</v>
      </c>
    </row>
    <row r="578" spans="1:2" ht="12.75">
      <c r="A578" t="s">
        <v>2083</v>
      </c>
      <c r="B578" t="s">
        <v>2084</v>
      </c>
    </row>
    <row r="579" spans="1:2" ht="12.75">
      <c r="A579" t="s">
        <v>2085</v>
      </c>
      <c r="B579" t="s">
        <v>2086</v>
      </c>
    </row>
    <row r="580" spans="1:2" ht="12.75">
      <c r="A580" t="s">
        <v>2087</v>
      </c>
      <c r="B580" t="s">
        <v>2088</v>
      </c>
    </row>
    <row r="581" spans="1:2" ht="12.75">
      <c r="A581" t="s">
        <v>2089</v>
      </c>
      <c r="B581" t="s">
        <v>2090</v>
      </c>
    </row>
    <row r="582" spans="1:2" ht="12.75">
      <c r="A582" t="s">
        <v>2091</v>
      </c>
      <c r="B582" t="s">
        <v>2092</v>
      </c>
    </row>
    <row r="583" spans="1:2" ht="12.75">
      <c r="A583" t="s">
        <v>2093</v>
      </c>
      <c r="B583" t="s">
        <v>2094</v>
      </c>
    </row>
    <row r="584" spans="1:2" ht="12.75">
      <c r="A584" t="s">
        <v>2095</v>
      </c>
      <c r="B584" t="s">
        <v>2096</v>
      </c>
    </row>
    <row r="585" spans="1:2" ht="12.75">
      <c r="A585" t="s">
        <v>2097</v>
      </c>
      <c r="B585" t="s">
        <v>2098</v>
      </c>
    </row>
    <row r="586" spans="1:2" ht="12.75">
      <c r="A586" t="s">
        <v>2099</v>
      </c>
      <c r="B586" t="s">
        <v>2100</v>
      </c>
    </row>
    <row r="587" spans="1:2" ht="12.75">
      <c r="A587" t="s">
        <v>2101</v>
      </c>
      <c r="B587" t="s">
        <v>2102</v>
      </c>
    </row>
    <row r="588" spans="1:2" ht="12.75">
      <c r="A588" t="s">
        <v>2103</v>
      </c>
      <c r="B588" t="s">
        <v>2104</v>
      </c>
    </row>
    <row r="589" spans="1:2" ht="12.75">
      <c r="A589" t="s">
        <v>2105</v>
      </c>
      <c r="B589" t="s">
        <v>2</v>
      </c>
    </row>
    <row r="590" spans="1:2" ht="12.75">
      <c r="A590" t="s">
        <v>3</v>
      </c>
      <c r="B590" t="s">
        <v>4</v>
      </c>
    </row>
    <row r="591" spans="1:2" ht="12.75">
      <c r="A591" t="s">
        <v>5</v>
      </c>
      <c r="B591" t="s">
        <v>6</v>
      </c>
    </row>
    <row r="592" spans="1:2" ht="12.75">
      <c r="A592" t="s">
        <v>7</v>
      </c>
      <c r="B592" t="s">
        <v>8</v>
      </c>
    </row>
    <row r="593" spans="1:2" ht="12.75">
      <c r="A593" t="s">
        <v>9</v>
      </c>
      <c r="B593" t="s">
        <v>10</v>
      </c>
    </row>
    <row r="594" spans="1:2" ht="12.75">
      <c r="A594" t="s">
        <v>11</v>
      </c>
      <c r="B594" t="s">
        <v>12</v>
      </c>
    </row>
    <row r="595" spans="1:2" ht="12.75">
      <c r="A595" t="s">
        <v>13</v>
      </c>
      <c r="B595" t="s">
        <v>14</v>
      </c>
    </row>
    <row r="596" spans="1:2" ht="12.75">
      <c r="A596" t="s">
        <v>15</v>
      </c>
      <c r="B596" t="s">
        <v>16</v>
      </c>
    </row>
    <row r="597" spans="1:2" ht="12.75">
      <c r="A597" t="s">
        <v>17</v>
      </c>
      <c r="B597" t="s">
        <v>18</v>
      </c>
    </row>
    <row r="598" spans="1:2" ht="12.75">
      <c r="A598" t="s">
        <v>19</v>
      </c>
      <c r="B598" t="s">
        <v>20</v>
      </c>
    </row>
    <row r="599" spans="1:2" ht="12.75">
      <c r="A599" t="s">
        <v>21</v>
      </c>
      <c r="B599" t="s">
        <v>22</v>
      </c>
    </row>
    <row r="600" spans="1:2" ht="12.75">
      <c r="A600" t="s">
        <v>23</v>
      </c>
      <c r="B600" t="s">
        <v>24</v>
      </c>
    </row>
    <row r="601" spans="1:2" ht="12.75">
      <c r="A601" t="s">
        <v>25</v>
      </c>
      <c r="B601" t="s">
        <v>26</v>
      </c>
    </row>
    <row r="602" spans="1:2" ht="12.75">
      <c r="A602" t="s">
        <v>27</v>
      </c>
      <c r="B602" t="s">
        <v>28</v>
      </c>
    </row>
    <row r="603" spans="1:2" ht="12.75">
      <c r="A603" t="s">
        <v>29</v>
      </c>
      <c r="B603" t="s">
        <v>30</v>
      </c>
    </row>
    <row r="604" spans="1:2" ht="12.75">
      <c r="A604" t="s">
        <v>31</v>
      </c>
      <c r="B604" t="s">
        <v>32</v>
      </c>
    </row>
    <row r="605" spans="1:2" ht="12.75">
      <c r="A605" t="s">
        <v>33</v>
      </c>
      <c r="B605" t="s">
        <v>34</v>
      </c>
    </row>
    <row r="606" spans="1:2" ht="12.75">
      <c r="A606" t="s">
        <v>35</v>
      </c>
      <c r="B606" t="s">
        <v>36</v>
      </c>
    </row>
    <row r="607" spans="1:2" ht="12.75">
      <c r="A607" t="s">
        <v>37</v>
      </c>
      <c r="B607" t="s">
        <v>38</v>
      </c>
    </row>
    <row r="608" spans="1:2" ht="12.75">
      <c r="A608" t="s">
        <v>39</v>
      </c>
      <c r="B608" t="s">
        <v>40</v>
      </c>
    </row>
    <row r="609" spans="1:2" ht="12.75">
      <c r="A609" t="s">
        <v>41</v>
      </c>
      <c r="B609" t="s">
        <v>42</v>
      </c>
    </row>
    <row r="610" spans="1:2" ht="12.75">
      <c r="A610" t="s">
        <v>43</v>
      </c>
      <c r="B610" t="s">
        <v>44</v>
      </c>
    </row>
    <row r="611" spans="1:2" ht="12.75">
      <c r="A611" t="s">
        <v>45</v>
      </c>
      <c r="B611" t="s">
        <v>46</v>
      </c>
    </row>
    <row r="612" spans="1:2" ht="12.75">
      <c r="A612" t="s">
        <v>47</v>
      </c>
      <c r="B612" t="s">
        <v>48</v>
      </c>
    </row>
    <row r="613" spans="1:2" ht="12.75">
      <c r="A613" t="s">
        <v>49</v>
      </c>
      <c r="B613" t="s">
        <v>50</v>
      </c>
    </row>
    <row r="614" spans="1:2" ht="12.75">
      <c r="A614" t="s">
        <v>51</v>
      </c>
      <c r="B614" t="s">
        <v>52</v>
      </c>
    </row>
    <row r="615" spans="1:2" ht="12.75">
      <c r="A615" t="s">
        <v>53</v>
      </c>
      <c r="B615" t="s">
        <v>54</v>
      </c>
    </row>
    <row r="616" spans="1:2" ht="12.75">
      <c r="A616" t="s">
        <v>55</v>
      </c>
      <c r="B616" t="s">
        <v>56</v>
      </c>
    </row>
    <row r="617" spans="1:2" ht="12.75">
      <c r="A617" t="s">
        <v>57</v>
      </c>
      <c r="B617" t="s">
        <v>58</v>
      </c>
    </row>
    <row r="618" spans="1:2" ht="12.75">
      <c r="A618" t="s">
        <v>59</v>
      </c>
      <c r="B618" t="s">
        <v>60</v>
      </c>
    </row>
    <row r="619" spans="1:2" ht="12.75">
      <c r="A619" t="s">
        <v>61</v>
      </c>
      <c r="B619" t="s">
        <v>62</v>
      </c>
    </row>
    <row r="620" spans="1:2" ht="12.75">
      <c r="A620" t="s">
        <v>63</v>
      </c>
      <c r="B620" t="s">
        <v>64</v>
      </c>
    </row>
    <row r="621" spans="1:2" ht="12.75">
      <c r="A621" t="s">
        <v>65</v>
      </c>
      <c r="B621" t="s">
        <v>1398</v>
      </c>
    </row>
    <row r="622" spans="1:2" ht="12.75">
      <c r="A622" t="s">
        <v>66</v>
      </c>
      <c r="B622" t="s">
        <v>67</v>
      </c>
    </row>
    <row r="623" spans="1:2" ht="12.75">
      <c r="A623" t="s">
        <v>68</v>
      </c>
      <c r="B623" t="s">
        <v>69</v>
      </c>
    </row>
    <row r="624" spans="1:2" ht="12.75">
      <c r="A624" t="s">
        <v>70</v>
      </c>
      <c r="B624" t="s">
        <v>71</v>
      </c>
    </row>
    <row r="625" spans="1:2" ht="12.75">
      <c r="A625" t="s">
        <v>72</v>
      </c>
      <c r="B625" t="s">
        <v>73</v>
      </c>
    </row>
    <row r="626" spans="1:2" ht="12.75">
      <c r="A626" t="s">
        <v>74</v>
      </c>
      <c r="B626" t="s">
        <v>75</v>
      </c>
    </row>
    <row r="627" spans="1:2" ht="12.75">
      <c r="A627" t="s">
        <v>76</v>
      </c>
      <c r="B627" t="s">
        <v>77</v>
      </c>
    </row>
    <row r="628" spans="1:2" ht="12.75">
      <c r="A628" t="s">
        <v>78</v>
      </c>
      <c r="B628" t="s">
        <v>79</v>
      </c>
    </row>
    <row r="629" spans="1:2" ht="12.75">
      <c r="A629" t="s">
        <v>80</v>
      </c>
      <c r="B629" t="s">
        <v>81</v>
      </c>
    </row>
    <row r="630" spans="1:2" ht="12.75">
      <c r="A630" t="s">
        <v>82</v>
      </c>
      <c r="B630" t="s">
        <v>83</v>
      </c>
    </row>
    <row r="631" spans="1:2" ht="12.75">
      <c r="A631" t="s">
        <v>84</v>
      </c>
      <c r="B631" t="s">
        <v>85</v>
      </c>
    </row>
    <row r="632" spans="1:2" ht="12.75">
      <c r="A632" t="s">
        <v>86</v>
      </c>
      <c r="B632" t="s">
        <v>87</v>
      </c>
    </row>
    <row r="633" spans="1:2" ht="12.75">
      <c r="A633" t="s">
        <v>88</v>
      </c>
      <c r="B633" t="s">
        <v>89</v>
      </c>
    </row>
    <row r="634" spans="1:2" ht="12.75">
      <c r="A634" t="s">
        <v>90</v>
      </c>
      <c r="B634" t="s">
        <v>91</v>
      </c>
    </row>
    <row r="635" spans="1:2" ht="12.75">
      <c r="A635" t="s">
        <v>92</v>
      </c>
      <c r="B635" t="s">
        <v>93</v>
      </c>
    </row>
    <row r="636" spans="1:2" ht="12.75">
      <c r="A636" t="s">
        <v>94</v>
      </c>
      <c r="B636" t="s">
        <v>95</v>
      </c>
    </row>
    <row r="637" spans="1:2" ht="12.75">
      <c r="A637" t="s">
        <v>96</v>
      </c>
      <c r="B637" t="s">
        <v>97</v>
      </c>
    </row>
    <row r="638" spans="1:2" ht="12.75">
      <c r="A638" t="s">
        <v>98</v>
      </c>
      <c r="B638" t="s">
        <v>99</v>
      </c>
    </row>
    <row r="639" spans="1:2" ht="12.75">
      <c r="A639" t="s">
        <v>100</v>
      </c>
      <c r="B639" t="s">
        <v>101</v>
      </c>
    </row>
    <row r="640" spans="1:2" ht="12.75">
      <c r="A640" t="s">
        <v>102</v>
      </c>
      <c r="B640" t="s">
        <v>103</v>
      </c>
    </row>
    <row r="641" spans="1:2" ht="12.75">
      <c r="A641" t="s">
        <v>104</v>
      </c>
      <c r="B641" t="s">
        <v>105</v>
      </c>
    </row>
    <row r="642" spans="1:2" ht="12.75">
      <c r="A642" t="s">
        <v>106</v>
      </c>
      <c r="B642" t="s">
        <v>107</v>
      </c>
    </row>
    <row r="643" spans="1:2" ht="12.75">
      <c r="A643" t="s">
        <v>108</v>
      </c>
      <c r="B643" t="s">
        <v>109</v>
      </c>
    </row>
    <row r="644" spans="1:2" ht="12.75">
      <c r="A644" t="s">
        <v>110</v>
      </c>
      <c r="B644" t="s">
        <v>111</v>
      </c>
    </row>
    <row r="645" spans="1:2" ht="12.75">
      <c r="A645" t="s">
        <v>112</v>
      </c>
      <c r="B645" t="s">
        <v>113</v>
      </c>
    </row>
    <row r="646" spans="1:2" ht="12.75">
      <c r="A646" t="s">
        <v>114</v>
      </c>
      <c r="B646" t="s">
        <v>115</v>
      </c>
    </row>
    <row r="647" spans="1:2" ht="12.75">
      <c r="A647" t="s">
        <v>116</v>
      </c>
      <c r="B647" t="s">
        <v>117</v>
      </c>
    </row>
    <row r="648" spans="1:2" ht="12.75">
      <c r="A648" t="s">
        <v>118</v>
      </c>
      <c r="B648" t="s">
        <v>119</v>
      </c>
    </row>
    <row r="649" spans="1:2" ht="12.75">
      <c r="A649" t="s">
        <v>120</v>
      </c>
      <c r="B649" t="s">
        <v>121</v>
      </c>
    </row>
    <row r="650" spans="1:2" ht="12.75">
      <c r="A650" t="s">
        <v>122</v>
      </c>
      <c r="B650" t="s">
        <v>123</v>
      </c>
    </row>
    <row r="651" spans="1:2" ht="12.75">
      <c r="A651" t="s">
        <v>124</v>
      </c>
      <c r="B651" t="s">
        <v>125</v>
      </c>
    </row>
    <row r="652" spans="1:2" ht="12.75">
      <c r="A652" t="s">
        <v>126</v>
      </c>
      <c r="B652" t="s">
        <v>127</v>
      </c>
    </row>
    <row r="653" spans="1:2" ht="12.75">
      <c r="A653" t="s">
        <v>128</v>
      </c>
      <c r="B653" t="s">
        <v>129</v>
      </c>
    </row>
    <row r="654" spans="1:2" ht="12.75">
      <c r="A654" t="s">
        <v>130</v>
      </c>
      <c r="B654" t="s">
        <v>131</v>
      </c>
    </row>
    <row r="655" spans="1:2" ht="12.75">
      <c r="A655" t="s">
        <v>132</v>
      </c>
      <c r="B655" t="s">
        <v>133</v>
      </c>
    </row>
    <row r="656" spans="1:2" ht="12.75">
      <c r="A656" t="s">
        <v>134</v>
      </c>
      <c r="B656" t="s">
        <v>135</v>
      </c>
    </row>
    <row r="657" spans="1:2" ht="12.75">
      <c r="A657" t="s">
        <v>136</v>
      </c>
      <c r="B657" t="s">
        <v>137</v>
      </c>
    </row>
    <row r="658" spans="1:2" ht="12.75">
      <c r="A658" t="s">
        <v>138</v>
      </c>
      <c r="B658" t="s">
        <v>139</v>
      </c>
    </row>
    <row r="659" spans="1:2" ht="12.75">
      <c r="A659" t="s">
        <v>140</v>
      </c>
      <c r="B659" t="s">
        <v>141</v>
      </c>
    </row>
    <row r="660" spans="1:2" ht="12.75">
      <c r="A660" t="s">
        <v>142</v>
      </c>
      <c r="B660" t="s">
        <v>143</v>
      </c>
    </row>
    <row r="661" spans="1:2" ht="12.75">
      <c r="A661" t="s">
        <v>144</v>
      </c>
      <c r="B661" t="s">
        <v>145</v>
      </c>
    </row>
    <row r="662" spans="1:2" ht="12.75">
      <c r="A662" t="s">
        <v>146</v>
      </c>
      <c r="B662" t="s">
        <v>147</v>
      </c>
    </row>
    <row r="663" spans="1:2" ht="12.75">
      <c r="A663" t="s">
        <v>148</v>
      </c>
      <c r="B663" t="s">
        <v>149</v>
      </c>
    </row>
    <row r="664" spans="1:2" ht="12.75">
      <c r="A664" t="s">
        <v>150</v>
      </c>
      <c r="B664" t="s">
        <v>151</v>
      </c>
    </row>
    <row r="665" spans="1:2" ht="12.75">
      <c r="A665" t="s">
        <v>152</v>
      </c>
      <c r="B665" t="s">
        <v>153</v>
      </c>
    </row>
    <row r="666" spans="1:2" ht="12.75">
      <c r="A666" t="s">
        <v>154</v>
      </c>
      <c r="B666" t="s">
        <v>155</v>
      </c>
    </row>
    <row r="667" spans="1:2" ht="12.75">
      <c r="A667" t="s">
        <v>156</v>
      </c>
      <c r="B667" t="s">
        <v>157</v>
      </c>
    </row>
    <row r="668" spans="1:2" ht="12.75">
      <c r="A668" t="s">
        <v>158</v>
      </c>
      <c r="B668" t="s">
        <v>159</v>
      </c>
    </row>
    <row r="669" spans="1:2" ht="12.75">
      <c r="A669" t="s">
        <v>160</v>
      </c>
      <c r="B669" t="s">
        <v>161</v>
      </c>
    </row>
    <row r="670" spans="1:2" ht="12.75">
      <c r="A670" t="s">
        <v>162</v>
      </c>
      <c r="B670" t="s">
        <v>163</v>
      </c>
    </row>
    <row r="671" spans="1:2" ht="12.75">
      <c r="A671" t="s">
        <v>164</v>
      </c>
      <c r="B671" t="s">
        <v>165</v>
      </c>
    </row>
    <row r="672" spans="1:2" ht="12.75">
      <c r="A672" t="s">
        <v>166</v>
      </c>
      <c r="B672" t="s">
        <v>167</v>
      </c>
    </row>
    <row r="673" spans="1:2" ht="12.75">
      <c r="A673" t="s">
        <v>168</v>
      </c>
      <c r="B673" t="s">
        <v>169</v>
      </c>
    </row>
    <row r="674" spans="1:2" ht="12.75">
      <c r="A674" t="s">
        <v>170</v>
      </c>
      <c r="B674" t="s">
        <v>171</v>
      </c>
    </row>
    <row r="675" spans="1:2" ht="12.75">
      <c r="A675" t="s">
        <v>172</v>
      </c>
      <c r="B675" t="s">
        <v>173</v>
      </c>
    </row>
    <row r="676" spans="1:2" ht="12.75">
      <c r="A676" t="s">
        <v>174</v>
      </c>
      <c r="B676" t="s">
        <v>175</v>
      </c>
    </row>
    <row r="677" spans="1:2" ht="12.75">
      <c r="A677" t="s">
        <v>176</v>
      </c>
      <c r="B677" t="s">
        <v>177</v>
      </c>
    </row>
    <row r="678" spans="1:2" ht="12.75">
      <c r="A678" t="s">
        <v>178</v>
      </c>
      <c r="B678" t="s">
        <v>179</v>
      </c>
    </row>
    <row r="679" spans="1:2" ht="12.75">
      <c r="A679" t="s">
        <v>180</v>
      </c>
      <c r="B679" t="s">
        <v>181</v>
      </c>
    </row>
    <row r="680" spans="1:2" ht="12.75">
      <c r="A680" t="s">
        <v>182</v>
      </c>
      <c r="B680" t="s">
        <v>183</v>
      </c>
    </row>
    <row r="681" spans="1:2" ht="12.75">
      <c r="A681" t="s">
        <v>184</v>
      </c>
      <c r="B681" t="s">
        <v>185</v>
      </c>
    </row>
    <row r="682" spans="1:2" ht="12.75">
      <c r="A682" t="s">
        <v>186</v>
      </c>
      <c r="B682" t="s">
        <v>187</v>
      </c>
    </row>
    <row r="683" spans="1:2" ht="12.75">
      <c r="A683" t="s">
        <v>188</v>
      </c>
      <c r="B683" t="s">
        <v>190</v>
      </c>
    </row>
    <row r="684" spans="1:2" ht="12.75">
      <c r="A684" t="s">
        <v>191</v>
      </c>
      <c r="B684" t="s">
        <v>192</v>
      </c>
    </row>
    <row r="685" spans="1:2" ht="12.75">
      <c r="A685" t="s">
        <v>193</v>
      </c>
      <c r="B685" t="s">
        <v>194</v>
      </c>
    </row>
    <row r="686" spans="1:2" ht="12.75">
      <c r="A686" t="s">
        <v>195</v>
      </c>
      <c r="B686" t="s">
        <v>196</v>
      </c>
    </row>
    <row r="687" spans="1:2" ht="12.75">
      <c r="A687" t="s">
        <v>197</v>
      </c>
      <c r="B687" t="s">
        <v>198</v>
      </c>
    </row>
    <row r="688" spans="1:2" ht="12.75">
      <c r="A688" t="s">
        <v>199</v>
      </c>
      <c r="B688" t="s">
        <v>200</v>
      </c>
    </row>
    <row r="689" spans="1:2" ht="12.75">
      <c r="A689" t="s">
        <v>201</v>
      </c>
      <c r="B689" t="s">
        <v>202</v>
      </c>
    </row>
    <row r="690" spans="1:2" ht="12.75">
      <c r="A690" t="s">
        <v>203</v>
      </c>
      <c r="B690" t="s">
        <v>204</v>
      </c>
    </row>
    <row r="691" spans="1:2" ht="12.75">
      <c r="A691" t="s">
        <v>205</v>
      </c>
      <c r="B691" t="s">
        <v>206</v>
      </c>
    </row>
    <row r="692" spans="1:2" ht="12.75">
      <c r="A692" t="s">
        <v>207</v>
      </c>
      <c r="B692" t="s">
        <v>208</v>
      </c>
    </row>
    <row r="693" spans="1:2" ht="12.75">
      <c r="A693" t="s">
        <v>209</v>
      </c>
      <c r="B693" t="s">
        <v>210</v>
      </c>
    </row>
    <row r="694" spans="1:2" ht="12.75">
      <c r="A694" t="s">
        <v>211</v>
      </c>
      <c r="B694" t="s">
        <v>212</v>
      </c>
    </row>
    <row r="695" spans="1:2" ht="12.75">
      <c r="A695" t="s">
        <v>213</v>
      </c>
      <c r="B695" t="s">
        <v>214</v>
      </c>
    </row>
    <row r="696" spans="1:2" ht="12.75">
      <c r="A696" t="s">
        <v>215</v>
      </c>
      <c r="B696" t="s">
        <v>216</v>
      </c>
    </row>
    <row r="697" spans="1:2" ht="12.75">
      <c r="A697" t="s">
        <v>217</v>
      </c>
      <c r="B697" t="s">
        <v>218</v>
      </c>
    </row>
    <row r="698" spans="1:2" ht="12.75">
      <c r="A698" t="s">
        <v>219</v>
      </c>
      <c r="B698" t="s">
        <v>220</v>
      </c>
    </row>
    <row r="699" spans="1:2" ht="12.75">
      <c r="A699" t="s">
        <v>221</v>
      </c>
      <c r="B699" t="s">
        <v>222</v>
      </c>
    </row>
    <row r="700" spans="1:2" ht="12.75">
      <c r="A700" t="s">
        <v>223</v>
      </c>
      <c r="B700" t="s">
        <v>224</v>
      </c>
    </row>
    <row r="701" spans="1:2" ht="12.75">
      <c r="A701" t="s">
        <v>225</v>
      </c>
      <c r="B701" t="s">
        <v>226</v>
      </c>
    </row>
    <row r="702" spans="1:2" ht="12.75">
      <c r="A702" t="s">
        <v>227</v>
      </c>
      <c r="B702" t="s">
        <v>228</v>
      </c>
    </row>
    <row r="703" spans="1:2" ht="12.75">
      <c r="A703" t="s">
        <v>229</v>
      </c>
      <c r="B703" t="s">
        <v>230</v>
      </c>
    </row>
    <row r="704" spans="1:2" ht="12.75">
      <c r="A704" t="s">
        <v>231</v>
      </c>
      <c r="B704" t="s">
        <v>232</v>
      </c>
    </row>
    <row r="705" spans="1:2" ht="12.75">
      <c r="A705" t="s">
        <v>233</v>
      </c>
      <c r="B705" t="s">
        <v>234</v>
      </c>
    </row>
    <row r="706" spans="1:2" ht="12.75">
      <c r="A706" t="s">
        <v>235</v>
      </c>
      <c r="B706" t="s">
        <v>236</v>
      </c>
    </row>
    <row r="707" spans="1:2" ht="12.75">
      <c r="A707" t="s">
        <v>237</v>
      </c>
      <c r="B707" t="s">
        <v>238</v>
      </c>
    </row>
    <row r="708" spans="1:2" ht="12.75">
      <c r="A708" t="s">
        <v>239</v>
      </c>
      <c r="B708" t="s">
        <v>240</v>
      </c>
    </row>
    <row r="709" spans="1:2" ht="12.75">
      <c r="A709" t="s">
        <v>241</v>
      </c>
      <c r="B709" t="s">
        <v>242</v>
      </c>
    </row>
    <row r="710" spans="1:2" ht="12.75">
      <c r="A710" t="s">
        <v>243</v>
      </c>
      <c r="B710" t="s">
        <v>244</v>
      </c>
    </row>
    <row r="711" spans="1:2" ht="12.75">
      <c r="A711" t="s">
        <v>245</v>
      </c>
      <c r="B711" t="s">
        <v>246</v>
      </c>
    </row>
    <row r="712" spans="1:2" ht="12.75">
      <c r="A712" t="s">
        <v>247</v>
      </c>
      <c r="B712" t="s">
        <v>2062</v>
      </c>
    </row>
    <row r="713" spans="1:2" ht="12.75">
      <c r="A713" t="s">
        <v>248</v>
      </c>
      <c r="B713" t="s">
        <v>249</v>
      </c>
    </row>
    <row r="714" spans="1:2" ht="12.75">
      <c r="A714" t="s">
        <v>250</v>
      </c>
      <c r="B714" t="s">
        <v>251</v>
      </c>
    </row>
    <row r="715" spans="1:2" ht="12.75">
      <c r="A715" t="s">
        <v>252</v>
      </c>
      <c r="B715" t="s">
        <v>253</v>
      </c>
    </row>
    <row r="716" spans="1:2" ht="12.75">
      <c r="A716" t="s">
        <v>254</v>
      </c>
      <c r="B716" t="s">
        <v>255</v>
      </c>
    </row>
    <row r="717" spans="1:2" ht="12.75">
      <c r="A717" t="s">
        <v>256</v>
      </c>
      <c r="B717" t="s">
        <v>257</v>
      </c>
    </row>
    <row r="718" spans="1:2" ht="12.75">
      <c r="A718" t="s">
        <v>258</v>
      </c>
      <c r="B718" t="s">
        <v>259</v>
      </c>
    </row>
    <row r="719" spans="1:2" ht="12.75">
      <c r="A719" t="s">
        <v>260</v>
      </c>
      <c r="B719" t="s">
        <v>261</v>
      </c>
    </row>
    <row r="720" spans="1:2" ht="12.75">
      <c r="A720" t="s">
        <v>262</v>
      </c>
      <c r="B720" t="s">
        <v>263</v>
      </c>
    </row>
    <row r="721" spans="1:2" ht="12.75">
      <c r="A721" t="s">
        <v>264</v>
      </c>
      <c r="B721" t="s">
        <v>265</v>
      </c>
    </row>
    <row r="722" spans="1:2" ht="12.75">
      <c r="A722" t="s">
        <v>266</v>
      </c>
      <c r="B722" t="s">
        <v>267</v>
      </c>
    </row>
    <row r="723" spans="1:2" ht="12.75">
      <c r="A723" t="s">
        <v>268</v>
      </c>
      <c r="B723" t="s">
        <v>269</v>
      </c>
    </row>
    <row r="724" spans="1:2" ht="12.75">
      <c r="A724" t="s">
        <v>270</v>
      </c>
      <c r="B724" t="s">
        <v>271</v>
      </c>
    </row>
    <row r="725" spans="1:2" ht="12.75">
      <c r="A725" t="s">
        <v>272</v>
      </c>
      <c r="B725" t="s">
        <v>273</v>
      </c>
    </row>
    <row r="726" spans="1:2" ht="12.75">
      <c r="A726" t="s">
        <v>274</v>
      </c>
      <c r="B726" t="s">
        <v>275</v>
      </c>
    </row>
    <row r="727" spans="1:2" ht="12.75">
      <c r="A727" t="s">
        <v>276</v>
      </c>
      <c r="B727" t="s">
        <v>277</v>
      </c>
    </row>
    <row r="728" spans="1:2" ht="12.75">
      <c r="A728" t="s">
        <v>278</v>
      </c>
      <c r="B728" t="s">
        <v>279</v>
      </c>
    </row>
    <row r="729" spans="1:2" ht="12.75">
      <c r="A729" t="s">
        <v>280</v>
      </c>
      <c r="B729" t="s">
        <v>281</v>
      </c>
    </row>
    <row r="730" spans="1:2" ht="12.75">
      <c r="A730" t="s">
        <v>282</v>
      </c>
      <c r="B730" t="s">
        <v>283</v>
      </c>
    </row>
    <row r="731" spans="1:2" ht="12.75">
      <c r="A731" t="s">
        <v>284</v>
      </c>
      <c r="B731" t="s">
        <v>285</v>
      </c>
    </row>
    <row r="732" spans="1:2" ht="12.75">
      <c r="A732" t="s">
        <v>286</v>
      </c>
      <c r="B732" t="s">
        <v>287</v>
      </c>
    </row>
    <row r="733" spans="1:2" ht="12.75">
      <c r="A733" t="s">
        <v>288</v>
      </c>
      <c r="B733" t="s">
        <v>289</v>
      </c>
    </row>
    <row r="734" spans="1:2" ht="12.75">
      <c r="A734" t="s">
        <v>290</v>
      </c>
      <c r="B734" t="s">
        <v>291</v>
      </c>
    </row>
    <row r="735" spans="1:2" ht="12.75">
      <c r="A735" t="s">
        <v>292</v>
      </c>
      <c r="B735" t="s">
        <v>293</v>
      </c>
    </row>
    <row r="736" spans="1:2" ht="12.75">
      <c r="A736" t="s">
        <v>294</v>
      </c>
      <c r="B736" t="s">
        <v>295</v>
      </c>
    </row>
    <row r="737" spans="1:2" ht="12.75">
      <c r="A737" t="s">
        <v>296</v>
      </c>
      <c r="B737" t="s">
        <v>297</v>
      </c>
    </row>
    <row r="738" spans="1:2" ht="12.75">
      <c r="A738" t="s">
        <v>298</v>
      </c>
      <c r="B738" t="s">
        <v>299</v>
      </c>
    </row>
    <row r="739" spans="1:2" ht="12.75">
      <c r="A739" t="s">
        <v>300</v>
      </c>
      <c r="B739" t="s">
        <v>301</v>
      </c>
    </row>
    <row r="740" spans="1:2" ht="12.75">
      <c r="A740" t="s">
        <v>302</v>
      </c>
      <c r="B740" t="s">
        <v>303</v>
      </c>
    </row>
    <row r="741" spans="1:2" ht="12.75">
      <c r="A741" t="s">
        <v>304</v>
      </c>
      <c r="B741" t="s">
        <v>305</v>
      </c>
    </row>
    <row r="742" spans="1:2" ht="12.75">
      <c r="A742" t="s">
        <v>306</v>
      </c>
      <c r="B742" t="s">
        <v>307</v>
      </c>
    </row>
    <row r="743" spans="1:2" ht="12.75">
      <c r="A743" t="s">
        <v>308</v>
      </c>
      <c r="B743" t="s">
        <v>309</v>
      </c>
    </row>
    <row r="744" spans="1:2" ht="12.75">
      <c r="A744" t="s">
        <v>310</v>
      </c>
      <c r="B744" t="s">
        <v>311</v>
      </c>
    </row>
    <row r="745" spans="1:2" ht="12.75">
      <c r="A745" t="s">
        <v>312</v>
      </c>
      <c r="B745" t="s">
        <v>313</v>
      </c>
    </row>
    <row r="746" spans="1:2" ht="12.75">
      <c r="A746" t="s">
        <v>314</v>
      </c>
      <c r="B746" t="s">
        <v>315</v>
      </c>
    </row>
    <row r="747" spans="1:2" ht="12.75">
      <c r="A747" t="s">
        <v>316</v>
      </c>
      <c r="B747" t="s">
        <v>317</v>
      </c>
    </row>
    <row r="748" spans="1:2" ht="12.75">
      <c r="A748" t="s">
        <v>318</v>
      </c>
      <c r="B748" t="s">
        <v>319</v>
      </c>
    </row>
    <row r="749" spans="1:2" ht="12.75">
      <c r="A749" t="s">
        <v>320</v>
      </c>
      <c r="B749" t="s">
        <v>321</v>
      </c>
    </row>
    <row r="750" spans="1:2" ht="12.75">
      <c r="A750" t="s">
        <v>325</v>
      </c>
      <c r="B750" t="s">
        <v>326</v>
      </c>
    </row>
    <row r="751" spans="1:2" ht="12.75">
      <c r="A751" t="s">
        <v>327</v>
      </c>
      <c r="B751" t="s">
        <v>328</v>
      </c>
    </row>
    <row r="752" spans="1:2" ht="12.75">
      <c r="A752" t="s">
        <v>329</v>
      </c>
      <c r="B752" t="s">
        <v>330</v>
      </c>
    </row>
    <row r="753" spans="1:2" ht="12.75">
      <c r="A753" t="s">
        <v>331</v>
      </c>
      <c r="B753" t="s">
        <v>332</v>
      </c>
    </row>
    <row r="754" spans="1:2" ht="12.75">
      <c r="A754" t="s">
        <v>333</v>
      </c>
      <c r="B754" t="s">
        <v>334</v>
      </c>
    </row>
    <row r="755" spans="1:2" ht="12.75">
      <c r="A755" t="s">
        <v>335</v>
      </c>
      <c r="B755" t="s">
        <v>336</v>
      </c>
    </row>
    <row r="756" spans="1:2" ht="12.75">
      <c r="A756" t="s">
        <v>337</v>
      </c>
      <c r="B756" t="s">
        <v>338</v>
      </c>
    </row>
    <row r="757" spans="1:2" ht="12.75">
      <c r="A757" t="s">
        <v>339</v>
      </c>
      <c r="B757" t="s">
        <v>340</v>
      </c>
    </row>
    <row r="758" spans="1:2" ht="12.75">
      <c r="A758" t="s">
        <v>341</v>
      </c>
      <c r="B758" t="s">
        <v>342</v>
      </c>
    </row>
    <row r="759" spans="1:2" ht="12.75">
      <c r="A759" t="s">
        <v>343</v>
      </c>
      <c r="B759" t="s">
        <v>344</v>
      </c>
    </row>
    <row r="760" spans="1:2" ht="12.75">
      <c r="A760" t="s">
        <v>345</v>
      </c>
      <c r="B760" t="s">
        <v>346</v>
      </c>
    </row>
    <row r="761" spans="1:2" ht="12.75">
      <c r="A761" t="s">
        <v>347</v>
      </c>
      <c r="B761" t="s">
        <v>348</v>
      </c>
    </row>
    <row r="762" spans="1:2" ht="12.75">
      <c r="A762" t="s">
        <v>349</v>
      </c>
      <c r="B762" t="s">
        <v>350</v>
      </c>
    </row>
    <row r="763" spans="1:2" ht="12.75">
      <c r="A763" t="s">
        <v>351</v>
      </c>
      <c r="B763" t="s">
        <v>352</v>
      </c>
    </row>
    <row r="764" spans="1:2" ht="12.75">
      <c r="A764" t="s">
        <v>353</v>
      </c>
      <c r="B764" t="s">
        <v>354</v>
      </c>
    </row>
    <row r="765" spans="1:2" ht="12.75">
      <c r="A765" t="s">
        <v>355</v>
      </c>
      <c r="B765" t="s">
        <v>356</v>
      </c>
    </row>
    <row r="766" spans="1:2" ht="12.75">
      <c r="A766" t="s">
        <v>357</v>
      </c>
      <c r="B766" t="s">
        <v>358</v>
      </c>
    </row>
    <row r="767" spans="1:2" ht="12.75">
      <c r="A767" t="s">
        <v>359</v>
      </c>
      <c r="B767" t="s">
        <v>348</v>
      </c>
    </row>
    <row r="768" spans="1:2" ht="12.75">
      <c r="A768" t="s">
        <v>360</v>
      </c>
      <c r="B768" t="s">
        <v>361</v>
      </c>
    </row>
    <row r="769" spans="1:2" ht="12.75">
      <c r="A769" t="s">
        <v>362</v>
      </c>
      <c r="B769" t="s">
        <v>363</v>
      </c>
    </row>
    <row r="770" spans="1:2" ht="12.75">
      <c r="A770" t="s">
        <v>364</v>
      </c>
      <c r="B770" t="s">
        <v>365</v>
      </c>
    </row>
    <row r="771" spans="1:2" ht="12.75">
      <c r="A771" t="s">
        <v>366</v>
      </c>
      <c r="B771" t="s">
        <v>367</v>
      </c>
    </row>
    <row r="772" spans="1:2" ht="12.75">
      <c r="A772" t="s">
        <v>368</v>
      </c>
      <c r="B772" t="s">
        <v>369</v>
      </c>
    </row>
    <row r="773" spans="1:2" ht="12.75">
      <c r="A773" t="s">
        <v>370</v>
      </c>
      <c r="B773" t="s">
        <v>371</v>
      </c>
    </row>
    <row r="774" spans="1:2" ht="12.75">
      <c r="A774" t="s">
        <v>372</v>
      </c>
      <c r="B774" t="s">
        <v>373</v>
      </c>
    </row>
    <row r="775" spans="1:2" ht="12.75">
      <c r="A775" t="s">
        <v>374</v>
      </c>
      <c r="B775" t="s">
        <v>375</v>
      </c>
    </row>
    <row r="776" spans="1:2" ht="12.75">
      <c r="A776" t="s">
        <v>376</v>
      </c>
      <c r="B776" t="s">
        <v>377</v>
      </c>
    </row>
    <row r="777" spans="1:2" ht="12.75">
      <c r="A777" t="s">
        <v>378</v>
      </c>
      <c r="B777" t="s">
        <v>379</v>
      </c>
    </row>
    <row r="778" spans="1:2" ht="12.75">
      <c r="A778" t="s">
        <v>380</v>
      </c>
      <c r="B778" t="s">
        <v>381</v>
      </c>
    </row>
    <row r="779" spans="1:2" ht="12.75">
      <c r="A779" t="s">
        <v>382</v>
      </c>
      <c r="B779" t="s">
        <v>383</v>
      </c>
    </row>
    <row r="780" spans="1:2" ht="12.75">
      <c r="A780" t="s">
        <v>384</v>
      </c>
      <c r="B780" t="s">
        <v>385</v>
      </c>
    </row>
    <row r="781" spans="1:2" ht="12.75">
      <c r="A781" t="s">
        <v>386</v>
      </c>
      <c r="B781" t="s">
        <v>387</v>
      </c>
    </row>
    <row r="782" spans="1:2" ht="12.75">
      <c r="A782" t="s">
        <v>388</v>
      </c>
      <c r="B782" t="s">
        <v>389</v>
      </c>
    </row>
    <row r="783" spans="1:2" ht="12.75">
      <c r="A783" t="s">
        <v>390</v>
      </c>
      <c r="B783" t="s">
        <v>391</v>
      </c>
    </row>
    <row r="784" spans="1:2" ht="12.75">
      <c r="A784" t="s">
        <v>392</v>
      </c>
      <c r="B784" t="s">
        <v>393</v>
      </c>
    </row>
    <row r="785" spans="1:2" ht="12.75">
      <c r="A785" t="s">
        <v>394</v>
      </c>
      <c r="B785" t="s">
        <v>395</v>
      </c>
    </row>
    <row r="786" spans="1:2" ht="12.75">
      <c r="A786" t="s">
        <v>396</v>
      </c>
      <c r="B786" t="s">
        <v>397</v>
      </c>
    </row>
    <row r="787" spans="1:2" ht="12.75">
      <c r="A787" t="s">
        <v>398</v>
      </c>
      <c r="B787" t="s">
        <v>399</v>
      </c>
    </row>
    <row r="788" spans="1:2" ht="12.75">
      <c r="A788" t="s">
        <v>400</v>
      </c>
      <c r="B788" t="s">
        <v>401</v>
      </c>
    </row>
    <row r="789" spans="1:2" ht="12.75">
      <c r="A789" t="s">
        <v>402</v>
      </c>
      <c r="B789" t="s">
        <v>403</v>
      </c>
    </row>
    <row r="790" spans="1:2" ht="12.75">
      <c r="A790" t="s">
        <v>404</v>
      </c>
      <c r="B790" t="s">
        <v>405</v>
      </c>
    </row>
    <row r="791" spans="1:2" ht="12.75">
      <c r="A791" t="s">
        <v>406</v>
      </c>
      <c r="B791" t="s">
        <v>407</v>
      </c>
    </row>
    <row r="792" spans="1:2" ht="12.75">
      <c r="A792" t="s">
        <v>408</v>
      </c>
      <c r="B792" t="s">
        <v>409</v>
      </c>
    </row>
    <row r="793" spans="1:2" ht="12.75">
      <c r="A793" t="s">
        <v>410</v>
      </c>
      <c r="B793" t="s">
        <v>411</v>
      </c>
    </row>
    <row r="794" spans="1:2" ht="12.75">
      <c r="A794" t="s">
        <v>412</v>
      </c>
      <c r="B794" t="s">
        <v>413</v>
      </c>
    </row>
    <row r="795" spans="1:2" ht="12.75">
      <c r="A795" t="s">
        <v>414</v>
      </c>
      <c r="B795" t="s">
        <v>415</v>
      </c>
    </row>
    <row r="796" spans="1:2" ht="12.75">
      <c r="A796" t="s">
        <v>416</v>
      </c>
      <c r="B796" t="s">
        <v>417</v>
      </c>
    </row>
    <row r="797" spans="1:2" ht="12.75">
      <c r="A797" t="s">
        <v>418</v>
      </c>
      <c r="B797" t="s">
        <v>419</v>
      </c>
    </row>
    <row r="798" spans="1:2" ht="12.75">
      <c r="A798" t="s">
        <v>420</v>
      </c>
      <c r="B798" t="s">
        <v>421</v>
      </c>
    </row>
    <row r="799" spans="1:2" ht="12.75">
      <c r="A799" t="s">
        <v>422</v>
      </c>
      <c r="B799" t="s">
        <v>423</v>
      </c>
    </row>
    <row r="800" spans="1:2" ht="12.75">
      <c r="A800" t="s">
        <v>424</v>
      </c>
      <c r="B800" t="s">
        <v>425</v>
      </c>
    </row>
    <row r="801" spans="1:2" ht="12.75">
      <c r="A801" t="s">
        <v>426</v>
      </c>
      <c r="B801" t="s">
        <v>427</v>
      </c>
    </row>
    <row r="802" spans="1:2" ht="12.75">
      <c r="A802" t="s">
        <v>428</v>
      </c>
      <c r="B802" t="s">
        <v>429</v>
      </c>
    </row>
    <row r="803" spans="1:2" ht="12.75">
      <c r="A803" t="s">
        <v>430</v>
      </c>
      <c r="B803" t="s">
        <v>431</v>
      </c>
    </row>
    <row r="804" spans="1:2" ht="12.75">
      <c r="A804" t="s">
        <v>432</v>
      </c>
      <c r="B804" t="s">
        <v>433</v>
      </c>
    </row>
    <row r="805" spans="1:2" ht="12.75">
      <c r="A805" t="s">
        <v>434</v>
      </c>
      <c r="B805" t="s">
        <v>435</v>
      </c>
    </row>
    <row r="806" spans="1:2" ht="12.75">
      <c r="A806" t="s">
        <v>436</v>
      </c>
      <c r="B806" t="s">
        <v>437</v>
      </c>
    </row>
    <row r="807" spans="1:2" ht="12.75">
      <c r="A807" t="s">
        <v>438</v>
      </c>
      <c r="B807" t="s">
        <v>439</v>
      </c>
    </row>
    <row r="808" spans="1:2" ht="12.75">
      <c r="A808" t="s">
        <v>440</v>
      </c>
      <c r="B808" t="s">
        <v>441</v>
      </c>
    </row>
    <row r="809" spans="1:2" ht="12.75">
      <c r="A809" t="s">
        <v>442</v>
      </c>
      <c r="B809" t="s">
        <v>443</v>
      </c>
    </row>
    <row r="810" spans="1:2" ht="12.75">
      <c r="A810" t="s">
        <v>444</v>
      </c>
      <c r="B810" t="s">
        <v>445</v>
      </c>
    </row>
    <row r="811" spans="1:2" ht="12.75">
      <c r="A811" t="s">
        <v>446</v>
      </c>
      <c r="B811" t="s">
        <v>447</v>
      </c>
    </row>
    <row r="812" spans="1:2" ht="12.75">
      <c r="A812" t="s">
        <v>448</v>
      </c>
      <c r="B812" t="s">
        <v>449</v>
      </c>
    </row>
    <row r="813" spans="1:2" ht="12.75">
      <c r="A813" t="s">
        <v>450</v>
      </c>
      <c r="B813" t="s">
        <v>451</v>
      </c>
    </row>
    <row r="814" spans="1:2" ht="12.75">
      <c r="A814" t="s">
        <v>452</v>
      </c>
      <c r="B814" t="s">
        <v>453</v>
      </c>
    </row>
    <row r="815" spans="1:2" ht="12.75">
      <c r="A815" t="s">
        <v>454</v>
      </c>
      <c r="B815" t="s">
        <v>455</v>
      </c>
    </row>
    <row r="816" spans="1:2" ht="12.75">
      <c r="A816" t="s">
        <v>456</v>
      </c>
      <c r="B816" t="s">
        <v>457</v>
      </c>
    </row>
    <row r="817" spans="1:2" ht="12.75">
      <c r="A817" t="s">
        <v>458</v>
      </c>
      <c r="B817" t="s">
        <v>459</v>
      </c>
    </row>
    <row r="818" spans="1:2" ht="12.75">
      <c r="A818" t="s">
        <v>460</v>
      </c>
      <c r="B818" t="s">
        <v>461</v>
      </c>
    </row>
    <row r="819" spans="1:2" ht="12.75">
      <c r="A819" t="s">
        <v>462</v>
      </c>
      <c r="B819" t="s">
        <v>463</v>
      </c>
    </row>
    <row r="820" spans="1:2" ht="12.75">
      <c r="A820" t="s">
        <v>464</v>
      </c>
      <c r="B820" t="s">
        <v>465</v>
      </c>
    </row>
    <row r="821" spans="1:2" ht="12.75">
      <c r="A821" t="s">
        <v>466</v>
      </c>
      <c r="B821" t="s">
        <v>467</v>
      </c>
    </row>
    <row r="822" spans="1:2" ht="12.75">
      <c r="A822" t="s">
        <v>468</v>
      </c>
      <c r="B822" t="s">
        <v>469</v>
      </c>
    </row>
    <row r="823" spans="1:2" ht="12.75">
      <c r="A823" t="s">
        <v>470</v>
      </c>
      <c r="B823" t="s">
        <v>471</v>
      </c>
    </row>
    <row r="824" spans="1:2" ht="12.75">
      <c r="A824" t="s">
        <v>472</v>
      </c>
      <c r="B824" t="s">
        <v>473</v>
      </c>
    </row>
    <row r="825" spans="1:2" ht="12.75">
      <c r="A825" t="s">
        <v>474</v>
      </c>
      <c r="B825" t="s">
        <v>475</v>
      </c>
    </row>
    <row r="826" spans="1:2" ht="12.75">
      <c r="A826" t="s">
        <v>476</v>
      </c>
      <c r="B826" t="s">
        <v>477</v>
      </c>
    </row>
    <row r="827" spans="1:2" ht="12.75">
      <c r="A827" t="s">
        <v>478</v>
      </c>
      <c r="B827" t="s">
        <v>479</v>
      </c>
    </row>
    <row r="828" spans="1:2" ht="12.75">
      <c r="A828" t="s">
        <v>480</v>
      </c>
      <c r="B828" t="s">
        <v>481</v>
      </c>
    </row>
    <row r="829" spans="1:2" ht="12.75">
      <c r="A829" t="s">
        <v>482</v>
      </c>
      <c r="B829" t="s">
        <v>483</v>
      </c>
    </row>
    <row r="830" spans="1:2" ht="12.75">
      <c r="A830" t="s">
        <v>484</v>
      </c>
      <c r="B830" t="s">
        <v>485</v>
      </c>
    </row>
    <row r="831" spans="1:2" ht="12.75">
      <c r="A831" t="s">
        <v>486</v>
      </c>
      <c r="B831" t="s">
        <v>487</v>
      </c>
    </row>
    <row r="832" spans="1:2" ht="12.75">
      <c r="A832" t="s">
        <v>488</v>
      </c>
      <c r="B832" t="s">
        <v>489</v>
      </c>
    </row>
    <row r="833" spans="1:2" ht="12.75">
      <c r="A833" t="s">
        <v>490</v>
      </c>
      <c r="B833" t="s">
        <v>491</v>
      </c>
    </row>
    <row r="834" spans="1:2" ht="12.75">
      <c r="A834" t="s">
        <v>492</v>
      </c>
      <c r="B834" t="s">
        <v>493</v>
      </c>
    </row>
    <row r="835" spans="1:2" ht="12.75">
      <c r="A835" t="s">
        <v>494</v>
      </c>
      <c r="B835" t="s">
        <v>495</v>
      </c>
    </row>
    <row r="836" spans="1:2" ht="12.75">
      <c r="A836" t="s">
        <v>496</v>
      </c>
      <c r="B836" t="s">
        <v>497</v>
      </c>
    </row>
    <row r="837" spans="1:2" ht="12.75">
      <c r="A837" t="s">
        <v>498</v>
      </c>
      <c r="B837" t="s">
        <v>499</v>
      </c>
    </row>
    <row r="838" spans="1:2" ht="12.75">
      <c r="A838" t="s">
        <v>500</v>
      </c>
      <c r="B838" t="s">
        <v>501</v>
      </c>
    </row>
    <row r="839" spans="1:2" ht="12.75">
      <c r="A839" t="s">
        <v>502</v>
      </c>
      <c r="B839" t="s">
        <v>503</v>
      </c>
    </row>
    <row r="840" spans="1:2" ht="12.75">
      <c r="A840" t="s">
        <v>504</v>
      </c>
      <c r="B840" t="s">
        <v>505</v>
      </c>
    </row>
    <row r="841" spans="1:2" ht="12.75">
      <c r="A841" t="s">
        <v>506</v>
      </c>
      <c r="B841" t="s">
        <v>507</v>
      </c>
    </row>
    <row r="842" spans="1:2" ht="12.75">
      <c r="A842" t="s">
        <v>508</v>
      </c>
      <c r="B842" t="s">
        <v>509</v>
      </c>
    </row>
    <row r="843" spans="1:2" ht="12.75">
      <c r="A843" t="s">
        <v>510</v>
      </c>
      <c r="B843" t="s">
        <v>511</v>
      </c>
    </row>
    <row r="844" spans="1:2" ht="12.75">
      <c r="A844" t="s">
        <v>512</v>
      </c>
      <c r="B844" t="s">
        <v>513</v>
      </c>
    </row>
    <row r="845" spans="1:2" ht="12.75">
      <c r="A845" t="s">
        <v>514</v>
      </c>
      <c r="B845" t="s">
        <v>515</v>
      </c>
    </row>
    <row r="846" spans="1:2" ht="12.75">
      <c r="A846" t="s">
        <v>516</v>
      </c>
      <c r="B846" t="s">
        <v>517</v>
      </c>
    </row>
    <row r="847" spans="1:2" ht="12.75">
      <c r="A847" t="s">
        <v>518</v>
      </c>
      <c r="B847" t="s">
        <v>519</v>
      </c>
    </row>
    <row r="848" spans="1:2" ht="12.75">
      <c r="A848" t="s">
        <v>520</v>
      </c>
      <c r="B848" t="s">
        <v>521</v>
      </c>
    </row>
    <row r="849" spans="1:2" ht="12.75">
      <c r="A849" t="s">
        <v>522</v>
      </c>
      <c r="B849" t="s">
        <v>523</v>
      </c>
    </row>
    <row r="850" spans="1:2" ht="12.75">
      <c r="A850" t="s">
        <v>524</v>
      </c>
      <c r="B850" t="s">
        <v>525</v>
      </c>
    </row>
    <row r="851" spans="1:2" ht="12.75">
      <c r="A851" t="s">
        <v>526</v>
      </c>
      <c r="B851" t="s">
        <v>527</v>
      </c>
    </row>
    <row r="852" spans="1:2" ht="12.75">
      <c r="A852" t="s">
        <v>528</v>
      </c>
      <c r="B852" t="s">
        <v>529</v>
      </c>
    </row>
    <row r="853" spans="1:2" ht="12.75">
      <c r="A853" t="s">
        <v>530</v>
      </c>
      <c r="B853" t="s">
        <v>531</v>
      </c>
    </row>
    <row r="854" spans="1:2" ht="12.75">
      <c r="A854" t="s">
        <v>532</v>
      </c>
      <c r="B854" t="s">
        <v>533</v>
      </c>
    </row>
    <row r="855" spans="1:2" ht="12.75">
      <c r="A855" t="s">
        <v>534</v>
      </c>
      <c r="B855" t="s">
        <v>535</v>
      </c>
    </row>
    <row r="856" spans="1:2" ht="12.75">
      <c r="A856" t="s">
        <v>536</v>
      </c>
      <c r="B856" t="s">
        <v>537</v>
      </c>
    </row>
    <row r="857" spans="1:2" ht="12.75">
      <c r="A857" t="s">
        <v>538</v>
      </c>
      <c r="B857" t="s">
        <v>539</v>
      </c>
    </row>
    <row r="858" spans="1:2" ht="12.75">
      <c r="A858" t="s">
        <v>540</v>
      </c>
      <c r="B858" t="s">
        <v>541</v>
      </c>
    </row>
    <row r="859" spans="1:2" ht="12.75">
      <c r="A859" t="s">
        <v>542</v>
      </c>
      <c r="B859" t="s">
        <v>543</v>
      </c>
    </row>
    <row r="860" spans="1:2" ht="12.75">
      <c r="A860" t="s">
        <v>544</v>
      </c>
      <c r="B860" t="s">
        <v>545</v>
      </c>
    </row>
    <row r="861" spans="1:2" ht="12.75">
      <c r="A861" t="s">
        <v>546</v>
      </c>
      <c r="B861" t="s">
        <v>547</v>
      </c>
    </row>
    <row r="862" spans="1:2" ht="12.75">
      <c r="A862" t="s">
        <v>548</v>
      </c>
      <c r="B862" t="s">
        <v>549</v>
      </c>
    </row>
    <row r="863" spans="1:2" ht="12.75">
      <c r="A863" t="s">
        <v>550</v>
      </c>
      <c r="B863" t="s">
        <v>551</v>
      </c>
    </row>
    <row r="864" spans="1:2" ht="12.75">
      <c r="A864" t="s">
        <v>552</v>
      </c>
      <c r="B864" t="s">
        <v>553</v>
      </c>
    </row>
    <row r="865" spans="1:2" ht="12.75">
      <c r="A865" t="s">
        <v>554</v>
      </c>
      <c r="B865" t="s">
        <v>555</v>
      </c>
    </row>
    <row r="866" spans="1:2" ht="12.75">
      <c r="A866" t="s">
        <v>556</v>
      </c>
      <c r="B866" t="s">
        <v>557</v>
      </c>
    </row>
    <row r="867" spans="1:2" ht="12.75">
      <c r="A867" t="s">
        <v>558</v>
      </c>
      <c r="B867" t="s">
        <v>559</v>
      </c>
    </row>
    <row r="868" spans="1:2" ht="12.75">
      <c r="A868" t="s">
        <v>560</v>
      </c>
      <c r="B868" t="s">
        <v>561</v>
      </c>
    </row>
    <row r="869" spans="1:2" ht="12.75">
      <c r="A869" t="s">
        <v>562</v>
      </c>
      <c r="B869" t="s">
        <v>563</v>
      </c>
    </row>
    <row r="870" spans="1:2" ht="12.75">
      <c r="A870" t="s">
        <v>564</v>
      </c>
      <c r="B870" t="s">
        <v>565</v>
      </c>
    </row>
    <row r="871" spans="1:2" ht="12.75">
      <c r="A871" t="s">
        <v>566</v>
      </c>
      <c r="B871" t="s">
        <v>567</v>
      </c>
    </row>
    <row r="872" spans="1:2" ht="12.75">
      <c r="A872" t="s">
        <v>568</v>
      </c>
      <c r="B872" t="s">
        <v>569</v>
      </c>
    </row>
    <row r="873" spans="1:2" ht="12.75">
      <c r="A873" t="s">
        <v>570</v>
      </c>
      <c r="B873" t="s">
        <v>571</v>
      </c>
    </row>
    <row r="874" spans="1:2" ht="12.75">
      <c r="A874" t="s">
        <v>572</v>
      </c>
      <c r="B874" t="s">
        <v>573</v>
      </c>
    </row>
    <row r="875" spans="1:2" ht="12.75">
      <c r="A875" t="s">
        <v>574</v>
      </c>
      <c r="B875" t="s">
        <v>575</v>
      </c>
    </row>
    <row r="876" spans="1:2" ht="12.75">
      <c r="A876" t="s">
        <v>576</v>
      </c>
      <c r="B876" t="s">
        <v>577</v>
      </c>
    </row>
    <row r="877" spans="1:2" ht="12.75">
      <c r="A877" t="s">
        <v>578</v>
      </c>
      <c r="B877" t="s">
        <v>579</v>
      </c>
    </row>
    <row r="878" spans="1:2" ht="12.75">
      <c r="A878" t="s">
        <v>580</v>
      </c>
      <c r="B878" t="s">
        <v>581</v>
      </c>
    </row>
    <row r="879" spans="1:2" ht="12.75">
      <c r="A879" t="s">
        <v>582</v>
      </c>
      <c r="B879" t="s">
        <v>583</v>
      </c>
    </row>
    <row r="880" spans="1:2" ht="12.75">
      <c r="A880" t="s">
        <v>584</v>
      </c>
      <c r="B880" t="s">
        <v>585</v>
      </c>
    </row>
    <row r="881" spans="1:2" ht="12.75">
      <c r="A881" t="s">
        <v>586</v>
      </c>
      <c r="B881" t="s">
        <v>587</v>
      </c>
    </row>
    <row r="882" spans="1:2" ht="12.75">
      <c r="A882" t="s">
        <v>588</v>
      </c>
      <c r="B882" t="s">
        <v>589</v>
      </c>
    </row>
    <row r="883" spans="1:2" ht="12.75">
      <c r="A883" t="s">
        <v>590</v>
      </c>
      <c r="B883" t="s">
        <v>591</v>
      </c>
    </row>
    <row r="884" spans="1:2" ht="12.75">
      <c r="A884" t="s">
        <v>592</v>
      </c>
      <c r="B884" t="s">
        <v>593</v>
      </c>
    </row>
    <row r="885" spans="1:2" ht="12.75">
      <c r="A885" t="s">
        <v>594</v>
      </c>
      <c r="B885" t="s">
        <v>595</v>
      </c>
    </row>
    <row r="886" spans="1:2" ht="12.75">
      <c r="A886" t="s">
        <v>596</v>
      </c>
      <c r="B886" t="s">
        <v>597</v>
      </c>
    </row>
    <row r="887" spans="1:2" ht="12.75">
      <c r="A887" t="s">
        <v>598</v>
      </c>
      <c r="B887" t="s">
        <v>599</v>
      </c>
    </row>
    <row r="888" spans="1:2" ht="12.75">
      <c r="A888" t="s">
        <v>600</v>
      </c>
      <c r="B888" t="s">
        <v>601</v>
      </c>
    </row>
    <row r="889" spans="1:2" ht="12.75">
      <c r="A889" t="s">
        <v>602</v>
      </c>
      <c r="B889" t="s">
        <v>603</v>
      </c>
    </row>
    <row r="890" spans="1:2" ht="12.75">
      <c r="A890" t="s">
        <v>604</v>
      </c>
      <c r="B890" t="s">
        <v>605</v>
      </c>
    </row>
    <row r="891" spans="1:2" ht="12.75">
      <c r="A891" t="s">
        <v>606</v>
      </c>
      <c r="B891" t="s">
        <v>607</v>
      </c>
    </row>
    <row r="892" spans="1:2" ht="12.75">
      <c r="A892" t="s">
        <v>608</v>
      </c>
      <c r="B892" t="s">
        <v>609</v>
      </c>
    </row>
    <row r="893" spans="1:2" ht="12.75">
      <c r="A893" t="s">
        <v>610</v>
      </c>
      <c r="B893" t="s">
        <v>611</v>
      </c>
    </row>
    <row r="894" spans="1:2" ht="12.75">
      <c r="A894" t="s">
        <v>612</v>
      </c>
      <c r="B894" t="s">
        <v>613</v>
      </c>
    </row>
    <row r="895" spans="1:2" ht="12.75">
      <c r="A895" t="s">
        <v>614</v>
      </c>
      <c r="B895" t="s">
        <v>615</v>
      </c>
    </row>
    <row r="896" spans="1:2" ht="12.75">
      <c r="A896" t="s">
        <v>616</v>
      </c>
      <c r="B896" t="s">
        <v>617</v>
      </c>
    </row>
    <row r="897" spans="1:2" ht="12.75">
      <c r="A897" t="s">
        <v>618</v>
      </c>
      <c r="B897" t="s">
        <v>619</v>
      </c>
    </row>
    <row r="898" spans="1:2" ht="12.75">
      <c r="A898" t="s">
        <v>620</v>
      </c>
      <c r="B898" t="s">
        <v>621</v>
      </c>
    </row>
    <row r="899" spans="1:2" ht="12.75">
      <c r="A899" t="s">
        <v>622</v>
      </c>
      <c r="B899" t="s">
        <v>623</v>
      </c>
    </row>
    <row r="900" spans="1:2" ht="12.75">
      <c r="A900" t="s">
        <v>624</v>
      </c>
      <c r="B900" t="s">
        <v>625</v>
      </c>
    </row>
    <row r="901" spans="1:2" ht="12.75">
      <c r="A901" t="s">
        <v>626</v>
      </c>
      <c r="B901" t="s">
        <v>627</v>
      </c>
    </row>
    <row r="902" spans="1:2" ht="12.75">
      <c r="A902" t="s">
        <v>628</v>
      </c>
      <c r="B902" t="s">
        <v>629</v>
      </c>
    </row>
    <row r="903" spans="1:2" ht="12.75">
      <c r="A903" t="s">
        <v>630</v>
      </c>
      <c r="B903" t="s">
        <v>631</v>
      </c>
    </row>
    <row r="904" spans="1:2" ht="12.75">
      <c r="A904" t="s">
        <v>632</v>
      </c>
      <c r="B904" t="s">
        <v>633</v>
      </c>
    </row>
    <row r="905" spans="1:2" ht="12.75">
      <c r="A905" t="s">
        <v>634</v>
      </c>
      <c r="B905" t="s">
        <v>635</v>
      </c>
    </row>
    <row r="906" spans="1:2" ht="12.75">
      <c r="A906" t="s">
        <v>636</v>
      </c>
      <c r="B906" t="s">
        <v>637</v>
      </c>
    </row>
    <row r="907" spans="1:2" ht="12.75">
      <c r="A907" t="s">
        <v>638</v>
      </c>
      <c r="B907" t="s">
        <v>639</v>
      </c>
    </row>
    <row r="908" spans="1:2" ht="12.75">
      <c r="A908" t="s">
        <v>640</v>
      </c>
      <c r="B908" t="s">
        <v>641</v>
      </c>
    </row>
    <row r="909" spans="1:2" ht="12.75">
      <c r="A909" t="s">
        <v>642</v>
      </c>
      <c r="B909" t="s">
        <v>643</v>
      </c>
    </row>
    <row r="910" spans="1:2" ht="12.75">
      <c r="A910" t="s">
        <v>644</v>
      </c>
      <c r="B910" t="s">
        <v>645</v>
      </c>
    </row>
    <row r="911" spans="1:2" ht="12.75">
      <c r="A911" t="s">
        <v>646</v>
      </c>
      <c r="B911" t="s">
        <v>647</v>
      </c>
    </row>
    <row r="912" spans="1:2" ht="12.75">
      <c r="A912" t="s">
        <v>648</v>
      </c>
      <c r="B912" t="s">
        <v>652</v>
      </c>
    </row>
    <row r="913" spans="1:2" ht="12.75">
      <c r="A913" t="s">
        <v>653</v>
      </c>
      <c r="B913" t="s">
        <v>654</v>
      </c>
    </row>
    <row r="914" spans="1:2" ht="12.75">
      <c r="A914" t="s">
        <v>655</v>
      </c>
      <c r="B914" t="s">
        <v>656</v>
      </c>
    </row>
    <row r="915" spans="1:2" ht="12.75">
      <c r="A915" t="s">
        <v>657</v>
      </c>
      <c r="B915" t="s">
        <v>658</v>
      </c>
    </row>
    <row r="916" spans="1:2" ht="12.75">
      <c r="A916" t="s">
        <v>659</v>
      </c>
      <c r="B916" t="s">
        <v>660</v>
      </c>
    </row>
    <row r="917" spans="1:2" ht="12.75">
      <c r="A917" t="s">
        <v>661</v>
      </c>
      <c r="B917" t="s">
        <v>662</v>
      </c>
    </row>
    <row r="918" spans="1:2" ht="12.75">
      <c r="A918" t="s">
        <v>663</v>
      </c>
      <c r="B918" t="s">
        <v>664</v>
      </c>
    </row>
    <row r="919" spans="1:2" ht="12.75">
      <c r="A919" t="s">
        <v>665</v>
      </c>
      <c r="B919" t="s">
        <v>666</v>
      </c>
    </row>
    <row r="920" spans="1:2" ht="12.75">
      <c r="A920" t="s">
        <v>667</v>
      </c>
      <c r="B920" t="s">
        <v>668</v>
      </c>
    </row>
    <row r="921" spans="1:2" ht="12.75">
      <c r="A921" t="s">
        <v>669</v>
      </c>
      <c r="B921" t="s">
        <v>670</v>
      </c>
    </row>
    <row r="922" spans="1:2" ht="12.75">
      <c r="A922" t="s">
        <v>671</v>
      </c>
      <c r="B922" t="s">
        <v>672</v>
      </c>
    </row>
    <row r="923" spans="1:2" ht="12.75">
      <c r="A923" t="s">
        <v>673</v>
      </c>
      <c r="B923" t="s">
        <v>674</v>
      </c>
    </row>
    <row r="924" spans="1:2" ht="12.75">
      <c r="A924" t="s">
        <v>675</v>
      </c>
      <c r="B924" t="s">
        <v>676</v>
      </c>
    </row>
    <row r="925" spans="1:2" ht="12.75">
      <c r="A925" t="s">
        <v>677</v>
      </c>
      <c r="B925" t="s">
        <v>678</v>
      </c>
    </row>
    <row r="926" spans="1:2" ht="12.75">
      <c r="A926" t="s">
        <v>679</v>
      </c>
      <c r="B926" t="s">
        <v>680</v>
      </c>
    </row>
    <row r="927" spans="1:2" ht="12.75">
      <c r="A927" t="s">
        <v>681</v>
      </c>
      <c r="B927" t="s">
        <v>682</v>
      </c>
    </row>
    <row r="928" spans="1:2" ht="12.75">
      <c r="A928" t="s">
        <v>683</v>
      </c>
      <c r="B928" t="s">
        <v>684</v>
      </c>
    </row>
    <row r="929" spans="1:2" ht="12.75">
      <c r="A929" t="s">
        <v>685</v>
      </c>
      <c r="B929" t="s">
        <v>686</v>
      </c>
    </row>
    <row r="930" spans="1:2" ht="12.75">
      <c r="A930" t="s">
        <v>687</v>
      </c>
      <c r="B930" t="s">
        <v>688</v>
      </c>
    </row>
    <row r="931" spans="1:2" ht="12.75">
      <c r="A931" t="s">
        <v>689</v>
      </c>
      <c r="B931" t="s">
        <v>690</v>
      </c>
    </row>
    <row r="932" spans="1:2" ht="12.75">
      <c r="A932" t="s">
        <v>691</v>
      </c>
      <c r="B932" t="s">
        <v>692</v>
      </c>
    </row>
    <row r="933" spans="1:2" ht="12.75">
      <c r="A933" t="s">
        <v>693</v>
      </c>
      <c r="B933" t="s">
        <v>694</v>
      </c>
    </row>
    <row r="934" spans="1:2" ht="12.75">
      <c r="A934" t="s">
        <v>695</v>
      </c>
      <c r="B934" t="s">
        <v>696</v>
      </c>
    </row>
    <row r="935" spans="1:2" ht="12.75">
      <c r="A935" t="s">
        <v>697</v>
      </c>
      <c r="B935" t="s">
        <v>698</v>
      </c>
    </row>
    <row r="936" spans="1:2" ht="12.75">
      <c r="A936" t="s">
        <v>699</v>
      </c>
      <c r="B936" t="s">
        <v>700</v>
      </c>
    </row>
    <row r="937" spans="1:2" ht="12.75">
      <c r="A937" t="s">
        <v>701</v>
      </c>
      <c r="B937" t="s">
        <v>702</v>
      </c>
    </row>
    <row r="938" spans="1:2" ht="12.75">
      <c r="A938" t="s">
        <v>703</v>
      </c>
      <c r="B938" t="s">
        <v>704</v>
      </c>
    </row>
    <row r="939" spans="1:2" ht="12.75">
      <c r="A939" t="s">
        <v>705</v>
      </c>
      <c r="B939" t="s">
        <v>706</v>
      </c>
    </row>
    <row r="940" spans="1:2" ht="12.75">
      <c r="A940" t="s">
        <v>707</v>
      </c>
      <c r="B940" t="s">
        <v>708</v>
      </c>
    </row>
    <row r="941" spans="1:2" ht="12.75">
      <c r="A941" t="s">
        <v>709</v>
      </c>
      <c r="B941" t="s">
        <v>710</v>
      </c>
    </row>
    <row r="942" spans="1:2" ht="12.75">
      <c r="A942" t="s">
        <v>711</v>
      </c>
      <c r="B942" t="s">
        <v>712</v>
      </c>
    </row>
    <row r="943" spans="1:2" ht="12.75">
      <c r="A943" t="s">
        <v>713</v>
      </c>
      <c r="B943" t="s">
        <v>714</v>
      </c>
    </row>
    <row r="944" spans="1:2" ht="12.75">
      <c r="A944" t="s">
        <v>715</v>
      </c>
      <c r="B944" t="s">
        <v>716</v>
      </c>
    </row>
    <row r="945" spans="1:2" ht="12.75">
      <c r="A945" t="s">
        <v>717</v>
      </c>
      <c r="B945" t="s">
        <v>718</v>
      </c>
    </row>
    <row r="946" spans="1:2" ht="12.75">
      <c r="A946" t="s">
        <v>719</v>
      </c>
      <c r="B946" t="s">
        <v>720</v>
      </c>
    </row>
    <row r="947" spans="1:2" ht="12.75">
      <c r="A947" t="s">
        <v>721</v>
      </c>
      <c r="B947" t="s">
        <v>722</v>
      </c>
    </row>
    <row r="948" spans="1:2" ht="12.75">
      <c r="A948" t="s">
        <v>723</v>
      </c>
      <c r="B948" t="s">
        <v>724</v>
      </c>
    </row>
    <row r="949" spans="1:2" ht="12.75">
      <c r="A949" t="s">
        <v>725</v>
      </c>
      <c r="B949" t="s">
        <v>726</v>
      </c>
    </row>
    <row r="950" spans="1:2" ht="12.75">
      <c r="A950" t="s">
        <v>727</v>
      </c>
      <c r="B950" t="s">
        <v>728</v>
      </c>
    </row>
    <row r="951" spans="1:2" ht="12.75">
      <c r="A951" t="s">
        <v>729</v>
      </c>
      <c r="B951" t="s">
        <v>730</v>
      </c>
    </row>
    <row r="952" spans="1:2" ht="12.75">
      <c r="A952" t="s">
        <v>731</v>
      </c>
      <c r="B952" t="s">
        <v>732</v>
      </c>
    </row>
    <row r="953" spans="1:2" ht="12.75">
      <c r="A953" t="s">
        <v>733</v>
      </c>
      <c r="B953" t="s">
        <v>734</v>
      </c>
    </row>
    <row r="954" spans="1:2" ht="12.75">
      <c r="A954" t="s">
        <v>735</v>
      </c>
      <c r="B954" t="s">
        <v>736</v>
      </c>
    </row>
    <row r="955" spans="1:2" ht="12.75">
      <c r="A955" t="s">
        <v>737</v>
      </c>
      <c r="B955" t="s">
        <v>738</v>
      </c>
    </row>
    <row r="956" spans="1:2" ht="12.75">
      <c r="A956" t="s">
        <v>739</v>
      </c>
      <c r="B956" t="s">
        <v>740</v>
      </c>
    </row>
    <row r="957" spans="1:2" ht="12.75">
      <c r="A957" t="s">
        <v>741</v>
      </c>
      <c r="B957" t="s">
        <v>742</v>
      </c>
    </row>
    <row r="958" spans="1:2" ht="12.75">
      <c r="A958" t="s">
        <v>743</v>
      </c>
      <c r="B958" t="s">
        <v>744</v>
      </c>
    </row>
    <row r="959" spans="1:2" ht="12.75">
      <c r="A959" t="s">
        <v>745</v>
      </c>
      <c r="B959" t="s">
        <v>746</v>
      </c>
    </row>
    <row r="960" spans="1:2" ht="12.75">
      <c r="A960" t="s">
        <v>747</v>
      </c>
      <c r="B960" t="s">
        <v>748</v>
      </c>
    </row>
    <row r="961" spans="1:2" ht="12.75">
      <c r="A961" t="s">
        <v>749</v>
      </c>
      <c r="B961" t="s">
        <v>750</v>
      </c>
    </row>
    <row r="962" spans="1:2" ht="12.75">
      <c r="A962" t="s">
        <v>751</v>
      </c>
      <c r="B962" t="s">
        <v>752</v>
      </c>
    </row>
    <row r="963" spans="1:2" ht="12.75">
      <c r="A963" t="s">
        <v>753</v>
      </c>
      <c r="B963" t="s">
        <v>754</v>
      </c>
    </row>
    <row r="964" spans="1:2" ht="12.75">
      <c r="A964" t="s">
        <v>755</v>
      </c>
      <c r="B964" t="s">
        <v>756</v>
      </c>
    </row>
    <row r="965" spans="1:2" ht="12.75">
      <c r="A965" t="s">
        <v>760</v>
      </c>
      <c r="B965" t="s">
        <v>761</v>
      </c>
    </row>
    <row r="966" spans="1:2" ht="12.75">
      <c r="A966" t="s">
        <v>762</v>
      </c>
      <c r="B966" t="s">
        <v>763</v>
      </c>
    </row>
    <row r="967" spans="1:2" ht="12.75">
      <c r="A967" t="s">
        <v>764</v>
      </c>
      <c r="B967" t="s">
        <v>765</v>
      </c>
    </row>
    <row r="968" spans="1:2" ht="12.75">
      <c r="A968" t="s">
        <v>766</v>
      </c>
      <c r="B968" t="s">
        <v>767</v>
      </c>
    </row>
    <row r="969" spans="1:2" ht="12.75">
      <c r="A969" t="s">
        <v>768</v>
      </c>
      <c r="B969" t="s">
        <v>769</v>
      </c>
    </row>
    <row r="970" spans="1:2" ht="12.75">
      <c r="A970" t="s">
        <v>770</v>
      </c>
      <c r="B970" t="s">
        <v>771</v>
      </c>
    </row>
    <row r="971" spans="1:2" ht="12.75">
      <c r="A971" t="s">
        <v>772</v>
      </c>
      <c r="B971" t="s">
        <v>773</v>
      </c>
    </row>
    <row r="972" spans="1:2" ht="12.75">
      <c r="A972" t="s">
        <v>774</v>
      </c>
      <c r="B972" t="s">
        <v>775</v>
      </c>
    </row>
    <row r="973" spans="1:2" ht="12.75">
      <c r="A973" t="s">
        <v>776</v>
      </c>
      <c r="B973" t="s">
        <v>777</v>
      </c>
    </row>
    <row r="974" spans="1:2" ht="12.75">
      <c r="A974" t="s">
        <v>778</v>
      </c>
      <c r="B974" t="s">
        <v>779</v>
      </c>
    </row>
    <row r="975" spans="1:2" ht="12.75">
      <c r="A975" t="s">
        <v>780</v>
      </c>
      <c r="B975" t="s">
        <v>781</v>
      </c>
    </row>
    <row r="976" spans="1:2" ht="12.75">
      <c r="A976" t="s">
        <v>782</v>
      </c>
      <c r="B976" t="s">
        <v>783</v>
      </c>
    </row>
    <row r="977" spans="1:2" ht="12.75">
      <c r="A977" t="s">
        <v>784</v>
      </c>
      <c r="B977" t="s">
        <v>785</v>
      </c>
    </row>
    <row r="978" spans="1:2" ht="12.75">
      <c r="A978" t="s">
        <v>786</v>
      </c>
      <c r="B978" t="s">
        <v>787</v>
      </c>
    </row>
    <row r="979" spans="1:2" ht="12.75">
      <c r="A979" t="s">
        <v>788</v>
      </c>
      <c r="B979" t="s">
        <v>789</v>
      </c>
    </row>
    <row r="980" spans="1:2" ht="12.75">
      <c r="A980" t="s">
        <v>790</v>
      </c>
      <c r="B980" t="s">
        <v>791</v>
      </c>
    </row>
    <row r="981" spans="1:2" ht="12.75">
      <c r="A981" t="s">
        <v>792</v>
      </c>
      <c r="B981" t="s">
        <v>793</v>
      </c>
    </row>
    <row r="982" spans="1:2" ht="12.75">
      <c r="A982" t="s">
        <v>794</v>
      </c>
      <c r="B982" t="s">
        <v>795</v>
      </c>
    </row>
    <row r="983" spans="1:2" ht="12.75">
      <c r="A983" t="s">
        <v>796</v>
      </c>
      <c r="B983" t="s">
        <v>797</v>
      </c>
    </row>
    <row r="984" spans="1:2" ht="12.75">
      <c r="A984" t="s">
        <v>798</v>
      </c>
      <c r="B984" t="s">
        <v>799</v>
      </c>
    </row>
    <row r="985" spans="1:2" ht="12.75">
      <c r="A985" t="s">
        <v>800</v>
      </c>
      <c r="B985" t="s">
        <v>801</v>
      </c>
    </row>
    <row r="986" spans="1:2" ht="12.75">
      <c r="A986" t="s">
        <v>802</v>
      </c>
      <c r="B986" t="s">
        <v>803</v>
      </c>
    </row>
    <row r="987" spans="1:2" ht="12.75">
      <c r="A987" t="s">
        <v>804</v>
      </c>
      <c r="B987" t="s">
        <v>805</v>
      </c>
    </row>
    <row r="988" spans="1:2" ht="12.75">
      <c r="A988" t="s">
        <v>806</v>
      </c>
      <c r="B988" t="s">
        <v>807</v>
      </c>
    </row>
    <row r="989" spans="1:2" ht="12.75">
      <c r="A989" t="s">
        <v>808</v>
      </c>
      <c r="B989" t="s">
        <v>809</v>
      </c>
    </row>
    <row r="990" spans="1:2" ht="12.75">
      <c r="A990" t="s">
        <v>810</v>
      </c>
      <c r="B990" t="s">
        <v>811</v>
      </c>
    </row>
    <row r="991" spans="1:2" ht="12.75">
      <c r="A991" t="s">
        <v>812</v>
      </c>
      <c r="B991" t="s">
        <v>813</v>
      </c>
    </row>
    <row r="992" spans="1:2" ht="12.75">
      <c r="A992" t="s">
        <v>814</v>
      </c>
      <c r="B992" t="s">
        <v>815</v>
      </c>
    </row>
    <row r="993" spans="1:2" ht="12.75">
      <c r="A993" t="s">
        <v>816</v>
      </c>
      <c r="B993" t="s">
        <v>817</v>
      </c>
    </row>
    <row r="994" spans="1:2" ht="12.75">
      <c r="A994" t="s">
        <v>818</v>
      </c>
      <c r="B994" t="s">
        <v>819</v>
      </c>
    </row>
    <row r="995" spans="1:2" ht="12.75">
      <c r="A995" t="s">
        <v>820</v>
      </c>
      <c r="B995" t="s">
        <v>821</v>
      </c>
    </row>
    <row r="996" spans="1:2" ht="12.75">
      <c r="A996" t="s">
        <v>822</v>
      </c>
      <c r="B996" t="s">
        <v>823</v>
      </c>
    </row>
    <row r="997" spans="1:2" ht="12.75">
      <c r="A997" t="s">
        <v>824</v>
      </c>
      <c r="B997" t="s">
        <v>825</v>
      </c>
    </row>
    <row r="998" spans="1:2" ht="12.75">
      <c r="A998" t="s">
        <v>826</v>
      </c>
      <c r="B998" t="s">
        <v>827</v>
      </c>
    </row>
    <row r="999" spans="1:2" ht="12.75">
      <c r="A999" t="s">
        <v>828</v>
      </c>
      <c r="B999" t="s">
        <v>829</v>
      </c>
    </row>
    <row r="1000" spans="1:2" ht="12.75">
      <c r="A1000" t="s">
        <v>830</v>
      </c>
      <c r="B1000" t="s">
        <v>831</v>
      </c>
    </row>
    <row r="1001" spans="1:2" ht="12.75">
      <c r="A1001" t="s">
        <v>832</v>
      </c>
      <c r="B1001" t="s">
        <v>833</v>
      </c>
    </row>
    <row r="1002" spans="1:2" ht="12.75">
      <c r="A1002" t="s">
        <v>834</v>
      </c>
      <c r="B1002" t="s">
        <v>835</v>
      </c>
    </row>
    <row r="1003" spans="1:2" ht="12.75">
      <c r="A1003" t="s">
        <v>836</v>
      </c>
      <c r="B1003" t="s">
        <v>837</v>
      </c>
    </row>
    <row r="1004" spans="1:2" ht="12.75">
      <c r="A1004" t="s">
        <v>838</v>
      </c>
      <c r="B1004" t="s">
        <v>839</v>
      </c>
    </row>
    <row r="1005" spans="1:2" ht="12.75">
      <c r="A1005" t="s">
        <v>840</v>
      </c>
      <c r="B1005" t="s">
        <v>841</v>
      </c>
    </row>
    <row r="1006" spans="1:2" ht="12.75">
      <c r="A1006" t="s">
        <v>842</v>
      </c>
      <c r="B1006" t="s">
        <v>843</v>
      </c>
    </row>
    <row r="1007" spans="1:2" ht="12.75">
      <c r="A1007" t="s">
        <v>844</v>
      </c>
      <c r="B1007" t="s">
        <v>845</v>
      </c>
    </row>
    <row r="1008" spans="1:2" ht="12.75">
      <c r="A1008" t="s">
        <v>846</v>
      </c>
      <c r="B1008" t="s">
        <v>847</v>
      </c>
    </row>
    <row r="1009" spans="1:2" ht="12.75">
      <c r="A1009" t="s">
        <v>848</v>
      </c>
      <c r="B1009" t="s">
        <v>849</v>
      </c>
    </row>
    <row r="1010" spans="1:2" ht="12.75">
      <c r="A1010" t="s">
        <v>850</v>
      </c>
      <c r="B1010" t="s">
        <v>851</v>
      </c>
    </row>
    <row r="1011" spans="1:2" ht="12.75">
      <c r="A1011" t="s">
        <v>852</v>
      </c>
      <c r="B1011" t="s">
        <v>853</v>
      </c>
    </row>
    <row r="1012" spans="1:2" ht="12.75">
      <c r="A1012" t="s">
        <v>854</v>
      </c>
      <c r="B1012" t="s">
        <v>855</v>
      </c>
    </row>
    <row r="1013" spans="1:2" ht="12.75">
      <c r="A1013" t="s">
        <v>856</v>
      </c>
      <c r="B1013" t="s">
        <v>857</v>
      </c>
    </row>
    <row r="1014" spans="1:2" ht="12.75">
      <c r="A1014" t="s">
        <v>858</v>
      </c>
      <c r="B1014" t="s">
        <v>859</v>
      </c>
    </row>
    <row r="1015" spans="1:2" ht="12.75">
      <c r="A1015" t="s">
        <v>860</v>
      </c>
      <c r="B1015" t="s">
        <v>861</v>
      </c>
    </row>
    <row r="1016" spans="1:2" ht="12.75">
      <c r="A1016" t="s">
        <v>862</v>
      </c>
      <c r="B1016" t="s">
        <v>863</v>
      </c>
    </row>
    <row r="1017" spans="1:2" ht="12.75">
      <c r="A1017" t="s">
        <v>864</v>
      </c>
      <c r="B1017" t="s">
        <v>865</v>
      </c>
    </row>
    <row r="1018" spans="1:2" ht="12.75">
      <c r="A1018" t="s">
        <v>866</v>
      </c>
      <c r="B1018" t="s">
        <v>867</v>
      </c>
    </row>
    <row r="1019" spans="1:2" ht="12.75">
      <c r="A1019" t="s">
        <v>870</v>
      </c>
      <c r="B1019" t="s">
        <v>871</v>
      </c>
    </row>
    <row r="1020" spans="1:2" ht="12.75">
      <c r="A1020" t="s">
        <v>872</v>
      </c>
      <c r="B1020" t="s">
        <v>873</v>
      </c>
    </row>
    <row r="1021" spans="1:2" ht="12.75">
      <c r="A1021" t="s">
        <v>874</v>
      </c>
      <c r="B1021" t="s">
        <v>875</v>
      </c>
    </row>
    <row r="1022" spans="1:2" ht="12.75">
      <c r="A1022" t="s">
        <v>876</v>
      </c>
      <c r="B1022" t="s">
        <v>877</v>
      </c>
    </row>
    <row r="1023" spans="1:2" ht="12.75">
      <c r="A1023" t="s">
        <v>878</v>
      </c>
      <c r="B1023" t="s">
        <v>879</v>
      </c>
    </row>
    <row r="1024" spans="1:2" ht="12.75">
      <c r="A1024" t="s">
        <v>880</v>
      </c>
      <c r="B1024" t="s">
        <v>881</v>
      </c>
    </row>
    <row r="1025" spans="1:2" ht="12.75">
      <c r="A1025" t="s">
        <v>882</v>
      </c>
      <c r="B1025" t="s">
        <v>883</v>
      </c>
    </row>
    <row r="1026" spans="1:2" ht="12.75">
      <c r="A1026" t="s">
        <v>884</v>
      </c>
      <c r="B1026" t="s">
        <v>885</v>
      </c>
    </row>
    <row r="1027" spans="1:2" ht="12.75">
      <c r="A1027" t="s">
        <v>886</v>
      </c>
      <c r="B1027" t="s">
        <v>887</v>
      </c>
    </row>
    <row r="1028" spans="1:2" ht="12.75">
      <c r="A1028" t="s">
        <v>888</v>
      </c>
      <c r="B1028" t="s">
        <v>889</v>
      </c>
    </row>
    <row r="1029" spans="1:2" ht="12.75">
      <c r="A1029" t="s">
        <v>890</v>
      </c>
      <c r="B1029" t="s">
        <v>891</v>
      </c>
    </row>
    <row r="1030" spans="1:2" ht="12.75">
      <c r="A1030" t="s">
        <v>892</v>
      </c>
      <c r="B1030" t="s">
        <v>893</v>
      </c>
    </row>
    <row r="1031" spans="1:2" ht="12.75">
      <c r="A1031" t="s">
        <v>894</v>
      </c>
      <c r="B1031" t="s">
        <v>895</v>
      </c>
    </row>
    <row r="1032" spans="1:2" ht="12.75">
      <c r="A1032" t="s">
        <v>896</v>
      </c>
      <c r="B1032" t="s">
        <v>897</v>
      </c>
    </row>
    <row r="1033" spans="1:2" ht="12.75">
      <c r="A1033" t="s">
        <v>898</v>
      </c>
      <c r="B1033" t="s">
        <v>899</v>
      </c>
    </row>
    <row r="1034" spans="1:2" ht="12.75">
      <c r="A1034" t="s">
        <v>900</v>
      </c>
      <c r="B1034" t="s">
        <v>901</v>
      </c>
    </row>
    <row r="1035" spans="1:2" ht="12.75">
      <c r="A1035" t="s">
        <v>902</v>
      </c>
      <c r="B1035" t="s">
        <v>903</v>
      </c>
    </row>
    <row r="1036" spans="1:2" ht="12.75">
      <c r="A1036" t="s">
        <v>904</v>
      </c>
      <c r="B1036" t="s">
        <v>905</v>
      </c>
    </row>
    <row r="1037" spans="1:2" ht="12.75">
      <c r="A1037" t="s">
        <v>906</v>
      </c>
      <c r="B1037" t="s">
        <v>907</v>
      </c>
    </row>
    <row r="1038" spans="1:2" ht="12.75">
      <c r="A1038" t="s">
        <v>908</v>
      </c>
      <c r="B1038" t="s">
        <v>909</v>
      </c>
    </row>
    <row r="1039" spans="1:2" ht="12.75">
      <c r="A1039" t="s">
        <v>910</v>
      </c>
      <c r="B1039" t="s">
        <v>911</v>
      </c>
    </row>
    <row r="1040" spans="1:2" ht="12.75">
      <c r="A1040" t="s">
        <v>912</v>
      </c>
      <c r="B1040" t="s">
        <v>913</v>
      </c>
    </row>
    <row r="1041" spans="1:2" ht="12.75">
      <c r="A1041" t="s">
        <v>914</v>
      </c>
      <c r="B1041" t="s">
        <v>915</v>
      </c>
    </row>
    <row r="1042" spans="1:2" ht="12.75">
      <c r="A1042" t="s">
        <v>916</v>
      </c>
      <c r="B1042" t="s">
        <v>917</v>
      </c>
    </row>
    <row r="1043" spans="1:2" ht="12.75">
      <c r="A1043" t="s">
        <v>918</v>
      </c>
      <c r="B1043" t="s">
        <v>919</v>
      </c>
    </row>
    <row r="1044" spans="1:2" ht="12.75">
      <c r="A1044">
        <v>0</v>
      </c>
      <c r="B1044">
        <v>0</v>
      </c>
    </row>
    <row r="1045" spans="1:2" ht="12.75">
      <c r="A1045">
        <v>0</v>
      </c>
      <c r="B1045">
        <v>0</v>
      </c>
    </row>
    <row r="1046" spans="1:2" ht="12.75">
      <c r="A1046">
        <v>0</v>
      </c>
      <c r="B1046">
        <v>0</v>
      </c>
    </row>
    <row r="1047" spans="1:2" ht="12.75">
      <c r="A1047">
        <v>0</v>
      </c>
      <c r="B1047">
        <v>0</v>
      </c>
    </row>
    <row r="1048" spans="1:2" ht="12.75">
      <c r="A1048">
        <v>0</v>
      </c>
      <c r="B1048">
        <v>0</v>
      </c>
    </row>
    <row r="1049" spans="1:2" ht="12.75">
      <c r="A1049">
        <v>0</v>
      </c>
      <c r="B1049">
        <v>0</v>
      </c>
    </row>
    <row r="1050" spans="1:2" ht="12.75">
      <c r="A1050">
        <v>0</v>
      </c>
      <c r="B1050">
        <v>0</v>
      </c>
    </row>
    <row r="1051" spans="1:2" ht="12.75">
      <c r="A1051">
        <v>0</v>
      </c>
      <c r="B1051">
        <v>0</v>
      </c>
    </row>
    <row r="1052" spans="1:2" ht="12.75">
      <c r="A1052">
        <v>0</v>
      </c>
      <c r="B1052">
        <v>0</v>
      </c>
    </row>
    <row r="1053" spans="1:2" ht="12.75">
      <c r="A1053">
        <v>0</v>
      </c>
      <c r="B1053">
        <v>0</v>
      </c>
    </row>
    <row r="1054" spans="1:2" ht="12.75">
      <c r="A1054">
        <v>0</v>
      </c>
      <c r="B1054">
        <v>0</v>
      </c>
    </row>
    <row r="1055" spans="1:2" ht="12.75">
      <c r="A1055">
        <v>0</v>
      </c>
      <c r="B1055">
        <v>0</v>
      </c>
    </row>
    <row r="1056" spans="1:2" ht="12.75">
      <c r="A1056">
        <v>0</v>
      </c>
      <c r="B1056">
        <v>0</v>
      </c>
    </row>
    <row r="1057" spans="1:2" ht="12.75">
      <c r="A1057">
        <v>0</v>
      </c>
      <c r="B1057">
        <v>0</v>
      </c>
    </row>
    <row r="1058" spans="1:2" ht="12.75">
      <c r="A1058">
        <v>0</v>
      </c>
      <c r="B1058">
        <v>0</v>
      </c>
    </row>
    <row r="1059" spans="1:2" ht="12.75">
      <c r="A1059">
        <v>0</v>
      </c>
      <c r="B1059">
        <v>0</v>
      </c>
    </row>
    <row r="1060" spans="1:2" ht="12.75">
      <c r="A1060">
        <v>0</v>
      </c>
      <c r="B1060">
        <v>0</v>
      </c>
    </row>
    <row r="1061" spans="1:2" ht="12.75">
      <c r="A1061">
        <v>0</v>
      </c>
      <c r="B1061">
        <v>0</v>
      </c>
    </row>
    <row r="1062" spans="1:2" ht="12.75">
      <c r="A1062">
        <v>0</v>
      </c>
      <c r="B1062">
        <v>0</v>
      </c>
    </row>
    <row r="1063" spans="1:2" ht="12.75">
      <c r="A1063">
        <v>0</v>
      </c>
      <c r="B1063">
        <v>0</v>
      </c>
    </row>
    <row r="1064" spans="1:2" ht="12.75">
      <c r="A1064">
        <v>0</v>
      </c>
      <c r="B1064">
        <v>0</v>
      </c>
    </row>
    <row r="1065" spans="1:2" ht="12.75">
      <c r="A1065">
        <v>0</v>
      </c>
      <c r="B1065">
        <v>0</v>
      </c>
    </row>
    <row r="1066" spans="1:2" ht="12.75">
      <c r="A1066">
        <v>0</v>
      </c>
      <c r="B1066">
        <v>0</v>
      </c>
    </row>
    <row r="1067" spans="1:2" ht="12.75">
      <c r="A1067">
        <v>0</v>
      </c>
      <c r="B1067">
        <v>0</v>
      </c>
    </row>
    <row r="1068" spans="1:2" ht="12.75">
      <c r="A1068">
        <v>0</v>
      </c>
      <c r="B1068">
        <v>0</v>
      </c>
    </row>
    <row r="1069" spans="1:2" ht="12.75">
      <c r="A1069">
        <v>0</v>
      </c>
      <c r="B1069">
        <v>0</v>
      </c>
    </row>
    <row r="1070" spans="1:2" ht="12.75">
      <c r="A1070">
        <v>0</v>
      </c>
      <c r="B1070">
        <v>0</v>
      </c>
    </row>
    <row r="1071" spans="1:2" ht="12.75">
      <c r="A1071">
        <v>0</v>
      </c>
      <c r="B1071">
        <v>0</v>
      </c>
    </row>
    <row r="1072" spans="1:2" ht="12.75">
      <c r="A1072">
        <v>0</v>
      </c>
      <c r="B1072">
        <v>0</v>
      </c>
    </row>
    <row r="1073" spans="1:2" ht="12.75">
      <c r="A1073">
        <v>0</v>
      </c>
      <c r="B1073">
        <v>0</v>
      </c>
    </row>
    <row r="1074" spans="1:2" ht="12.75">
      <c r="A1074">
        <v>0</v>
      </c>
      <c r="B1074">
        <v>0</v>
      </c>
    </row>
    <row r="1075" spans="1:2" ht="12.75">
      <c r="A1075">
        <v>0</v>
      </c>
      <c r="B1075">
        <v>0</v>
      </c>
    </row>
    <row r="1076" spans="1:2" ht="12.75">
      <c r="A1076">
        <v>0</v>
      </c>
      <c r="B1076">
        <v>0</v>
      </c>
    </row>
    <row r="1077" spans="1:2" ht="12.75">
      <c r="A1077">
        <v>0</v>
      </c>
      <c r="B1077">
        <v>0</v>
      </c>
    </row>
    <row r="1078" spans="1:2" ht="12.75">
      <c r="A1078">
        <v>0</v>
      </c>
      <c r="B1078">
        <v>0</v>
      </c>
    </row>
    <row r="1079" spans="1:2" ht="12.75">
      <c r="A1079">
        <v>0</v>
      </c>
      <c r="B1079">
        <v>0</v>
      </c>
    </row>
    <row r="1080" spans="1:2" ht="12.75">
      <c r="A1080">
        <v>0</v>
      </c>
      <c r="B1080">
        <v>0</v>
      </c>
    </row>
    <row r="1081" spans="1:2" ht="12.75">
      <c r="A1081">
        <v>0</v>
      </c>
      <c r="B1081">
        <v>0</v>
      </c>
    </row>
    <row r="1082" spans="1:2" ht="12.75">
      <c r="A1082">
        <v>0</v>
      </c>
      <c r="B1082">
        <v>0</v>
      </c>
    </row>
    <row r="1083" spans="1:2" ht="12.75">
      <c r="A1083">
        <v>0</v>
      </c>
      <c r="B1083">
        <v>0</v>
      </c>
    </row>
    <row r="1084" spans="1:2" ht="12.75">
      <c r="A1084">
        <v>0</v>
      </c>
      <c r="B1084">
        <v>0</v>
      </c>
    </row>
    <row r="1085" spans="1:2" ht="12.75">
      <c r="A1085">
        <v>0</v>
      </c>
      <c r="B1085">
        <v>0</v>
      </c>
    </row>
    <row r="1086" spans="1:2" ht="12.75">
      <c r="A1086">
        <v>0</v>
      </c>
      <c r="B1086">
        <v>0</v>
      </c>
    </row>
    <row r="1087" spans="1:2" ht="12.75">
      <c r="A1087">
        <v>0</v>
      </c>
      <c r="B1087">
        <v>0</v>
      </c>
    </row>
    <row r="1088" spans="1:2" ht="12.75">
      <c r="A1088">
        <v>0</v>
      </c>
      <c r="B1088">
        <v>0</v>
      </c>
    </row>
    <row r="1089" spans="1:2" ht="12.75">
      <c r="A1089">
        <v>0</v>
      </c>
      <c r="B1089">
        <v>0</v>
      </c>
    </row>
    <row r="1090" spans="1:2" ht="12.75">
      <c r="A1090">
        <v>0</v>
      </c>
      <c r="B1090">
        <v>0</v>
      </c>
    </row>
    <row r="1091" spans="1:2" ht="12.75">
      <c r="A1091">
        <v>0</v>
      </c>
      <c r="B1091">
        <v>0</v>
      </c>
    </row>
    <row r="1092" spans="1:2" ht="12.75">
      <c r="A1092">
        <v>0</v>
      </c>
      <c r="B1092">
        <v>0</v>
      </c>
    </row>
    <row r="1093" spans="1:2" ht="12.75">
      <c r="A1093">
        <v>0</v>
      </c>
      <c r="B1093">
        <v>0</v>
      </c>
    </row>
    <row r="1094" spans="1:2" ht="12.75">
      <c r="A1094">
        <v>0</v>
      </c>
      <c r="B1094">
        <v>0</v>
      </c>
    </row>
    <row r="1095" spans="1:2" ht="12.75">
      <c r="A1095">
        <v>0</v>
      </c>
      <c r="B1095">
        <v>0</v>
      </c>
    </row>
    <row r="1096" spans="1:2" ht="12.75">
      <c r="A1096">
        <v>0</v>
      </c>
      <c r="B1096">
        <v>0</v>
      </c>
    </row>
    <row r="1097" spans="1:2" ht="12.75">
      <c r="A1097">
        <v>0</v>
      </c>
      <c r="B1097">
        <v>0</v>
      </c>
    </row>
    <row r="1098" spans="1:2" ht="12.75">
      <c r="A1098">
        <v>0</v>
      </c>
      <c r="B1098">
        <v>0</v>
      </c>
    </row>
    <row r="1099" spans="1:2" ht="12.75">
      <c r="A1099">
        <v>0</v>
      </c>
      <c r="B1099">
        <v>0</v>
      </c>
    </row>
    <row r="1100" spans="1:2" ht="12.75">
      <c r="A1100">
        <v>0</v>
      </c>
      <c r="B1100">
        <v>0</v>
      </c>
    </row>
    <row r="1101" spans="1:2" ht="12.75">
      <c r="A1101">
        <v>0</v>
      </c>
      <c r="B1101">
        <v>0</v>
      </c>
    </row>
    <row r="1102" spans="1:2" ht="12.75">
      <c r="A1102">
        <v>0</v>
      </c>
      <c r="B1102">
        <v>0</v>
      </c>
    </row>
    <row r="1103" spans="1:2" ht="12.75">
      <c r="A1103">
        <v>0</v>
      </c>
      <c r="B1103">
        <v>0</v>
      </c>
    </row>
    <row r="1104" spans="1:2" ht="12.75">
      <c r="A1104">
        <v>0</v>
      </c>
      <c r="B1104">
        <v>0</v>
      </c>
    </row>
    <row r="1105" spans="1:2" ht="12.75">
      <c r="A1105">
        <v>0</v>
      </c>
      <c r="B1105">
        <v>0</v>
      </c>
    </row>
    <row r="1106" spans="1:2" ht="12.75">
      <c r="A1106">
        <v>0</v>
      </c>
      <c r="B1106">
        <v>0</v>
      </c>
    </row>
    <row r="1107" spans="1:2" ht="12.75">
      <c r="A1107">
        <v>0</v>
      </c>
      <c r="B1107">
        <v>0</v>
      </c>
    </row>
    <row r="1108" spans="1:2" ht="12.75">
      <c r="A1108">
        <v>0</v>
      </c>
      <c r="B1108">
        <v>0</v>
      </c>
    </row>
    <row r="1109" spans="1:2" ht="12.75">
      <c r="A1109">
        <v>0</v>
      </c>
      <c r="B1109">
        <v>0</v>
      </c>
    </row>
    <row r="1110" spans="1:2" ht="12.75">
      <c r="A1110">
        <v>0</v>
      </c>
      <c r="B1110">
        <v>0</v>
      </c>
    </row>
    <row r="1111" spans="1:2" ht="12.75">
      <c r="A1111">
        <v>0</v>
      </c>
      <c r="B1111">
        <v>0</v>
      </c>
    </row>
    <row r="1112" spans="1:2" ht="12.75">
      <c r="A1112">
        <v>0</v>
      </c>
      <c r="B1112">
        <v>0</v>
      </c>
    </row>
    <row r="1113" spans="1:2" ht="12.75">
      <c r="A1113">
        <v>0</v>
      </c>
      <c r="B1113">
        <v>0</v>
      </c>
    </row>
    <row r="1114" spans="1:2" ht="12.75">
      <c r="A1114">
        <v>0</v>
      </c>
      <c r="B1114">
        <v>0</v>
      </c>
    </row>
    <row r="1115" spans="1:2" ht="12.75">
      <c r="A1115">
        <v>0</v>
      </c>
      <c r="B1115">
        <v>0</v>
      </c>
    </row>
    <row r="1116" spans="1:2" ht="12.75">
      <c r="A1116">
        <v>0</v>
      </c>
      <c r="B1116">
        <v>0</v>
      </c>
    </row>
    <row r="1117" spans="1:2" ht="12.75">
      <c r="A1117">
        <v>0</v>
      </c>
      <c r="B1117">
        <v>0</v>
      </c>
    </row>
    <row r="1118" spans="1:2" ht="12.75">
      <c r="A1118">
        <v>0</v>
      </c>
      <c r="B1118">
        <v>0</v>
      </c>
    </row>
    <row r="1119" spans="1:2" ht="12.75">
      <c r="A1119">
        <v>0</v>
      </c>
      <c r="B1119">
        <v>0</v>
      </c>
    </row>
    <row r="1120" spans="1:2" ht="12.75">
      <c r="A1120">
        <v>0</v>
      </c>
      <c r="B1120">
        <v>0</v>
      </c>
    </row>
    <row r="1121" spans="1:2" ht="12.75">
      <c r="A1121">
        <v>0</v>
      </c>
      <c r="B1121">
        <v>0</v>
      </c>
    </row>
    <row r="1122" spans="1:2" ht="12.75">
      <c r="A1122">
        <v>0</v>
      </c>
      <c r="B1122">
        <v>0</v>
      </c>
    </row>
    <row r="1123" spans="1:2" ht="12.75">
      <c r="A1123">
        <v>0</v>
      </c>
      <c r="B1123">
        <v>0</v>
      </c>
    </row>
    <row r="1124" spans="1:2" ht="12.75">
      <c r="A1124">
        <v>0</v>
      </c>
      <c r="B1124">
        <v>0</v>
      </c>
    </row>
    <row r="1125" spans="1:2" ht="12.75">
      <c r="A1125">
        <v>0</v>
      </c>
      <c r="B1125">
        <v>0</v>
      </c>
    </row>
    <row r="1126" spans="1:2" ht="12.75">
      <c r="A1126">
        <v>0</v>
      </c>
      <c r="B1126">
        <v>0</v>
      </c>
    </row>
    <row r="1127" spans="1:2" ht="12.75">
      <c r="A1127">
        <v>0</v>
      </c>
      <c r="B1127">
        <v>0</v>
      </c>
    </row>
    <row r="1128" spans="1:2" ht="12.75">
      <c r="A1128">
        <v>0</v>
      </c>
      <c r="B1128">
        <v>0</v>
      </c>
    </row>
    <row r="1129" spans="1:2" ht="12.75">
      <c r="A1129">
        <v>0</v>
      </c>
      <c r="B1129">
        <v>0</v>
      </c>
    </row>
    <row r="1130" spans="1:2" ht="12.75">
      <c r="A1130">
        <v>0</v>
      </c>
      <c r="B1130">
        <v>0</v>
      </c>
    </row>
    <row r="1131" spans="1:2" ht="12.75">
      <c r="A1131">
        <v>0</v>
      </c>
      <c r="B1131">
        <v>0</v>
      </c>
    </row>
    <row r="1132" spans="1:2" ht="12.75">
      <c r="A1132">
        <v>0</v>
      </c>
      <c r="B1132">
        <v>0</v>
      </c>
    </row>
    <row r="1133" spans="1:2" ht="12.75">
      <c r="A1133">
        <v>0</v>
      </c>
      <c r="B1133">
        <v>0</v>
      </c>
    </row>
    <row r="1134" spans="1:2" ht="12.75">
      <c r="A1134">
        <v>0</v>
      </c>
      <c r="B1134">
        <v>0</v>
      </c>
    </row>
    <row r="1135" spans="1:2" ht="12.75">
      <c r="A1135">
        <v>0</v>
      </c>
      <c r="B1135">
        <v>0</v>
      </c>
    </row>
    <row r="1136" spans="1:2" ht="12.75">
      <c r="A1136">
        <v>0</v>
      </c>
      <c r="B1136">
        <v>0</v>
      </c>
    </row>
    <row r="1137" spans="1:2" ht="12.75">
      <c r="A1137">
        <v>0</v>
      </c>
      <c r="B1137">
        <v>0</v>
      </c>
    </row>
    <row r="1138" spans="1:2" ht="12.75">
      <c r="A1138">
        <v>0</v>
      </c>
      <c r="B1138">
        <v>0</v>
      </c>
    </row>
    <row r="1139" spans="1:2" ht="12.75">
      <c r="A1139">
        <v>0</v>
      </c>
      <c r="B1139">
        <v>0</v>
      </c>
    </row>
    <row r="1140" spans="1:2" ht="12.75">
      <c r="A1140">
        <v>0</v>
      </c>
      <c r="B1140">
        <v>0</v>
      </c>
    </row>
    <row r="1141" spans="1:2" ht="12.75">
      <c r="A1141">
        <v>0</v>
      </c>
      <c r="B1141">
        <v>0</v>
      </c>
    </row>
    <row r="1142" spans="1:2" ht="12.75">
      <c r="A1142">
        <v>0</v>
      </c>
      <c r="B1142">
        <v>0</v>
      </c>
    </row>
    <row r="1143" spans="1:2" ht="12.75">
      <c r="A1143">
        <v>0</v>
      </c>
      <c r="B1143">
        <v>0</v>
      </c>
    </row>
    <row r="1144" spans="1:2" ht="12.75">
      <c r="A1144">
        <v>0</v>
      </c>
      <c r="B1144">
        <v>0</v>
      </c>
    </row>
    <row r="1145" spans="1:2" ht="12.75">
      <c r="A1145">
        <v>0</v>
      </c>
      <c r="B1145">
        <v>0</v>
      </c>
    </row>
    <row r="1146" spans="1:2" ht="12.75">
      <c r="A1146">
        <v>0</v>
      </c>
      <c r="B1146">
        <v>0</v>
      </c>
    </row>
    <row r="1147" spans="1:2" ht="12.75">
      <c r="A1147">
        <v>0</v>
      </c>
      <c r="B1147">
        <v>0</v>
      </c>
    </row>
    <row r="1148" spans="1:2" ht="12.75">
      <c r="A1148">
        <v>0</v>
      </c>
      <c r="B1148">
        <v>0</v>
      </c>
    </row>
    <row r="1149" spans="1:2" ht="12.75">
      <c r="A1149">
        <v>0</v>
      </c>
      <c r="B1149">
        <v>0</v>
      </c>
    </row>
    <row r="1150" spans="1:2" ht="12.75">
      <c r="A1150">
        <v>0</v>
      </c>
      <c r="B1150">
        <v>0</v>
      </c>
    </row>
    <row r="1151" spans="1:2" ht="12.75">
      <c r="A1151">
        <v>0</v>
      </c>
      <c r="B1151">
        <v>0</v>
      </c>
    </row>
    <row r="1152" spans="1:2" ht="12.75">
      <c r="A1152">
        <v>0</v>
      </c>
      <c r="B1152">
        <v>0</v>
      </c>
    </row>
    <row r="1153" spans="1:2" ht="12.75">
      <c r="A1153">
        <v>0</v>
      </c>
      <c r="B1153">
        <v>0</v>
      </c>
    </row>
    <row r="1154" spans="1:2" ht="12.75">
      <c r="A1154">
        <v>0</v>
      </c>
      <c r="B1154">
        <v>0</v>
      </c>
    </row>
    <row r="1155" spans="1:2" ht="12.75">
      <c r="A1155">
        <v>0</v>
      </c>
      <c r="B1155">
        <v>0</v>
      </c>
    </row>
    <row r="1156" spans="1:2" ht="12.75">
      <c r="A1156">
        <v>0</v>
      </c>
      <c r="B1156">
        <v>0</v>
      </c>
    </row>
    <row r="1157" spans="1:2" ht="12.75">
      <c r="A1157">
        <v>0</v>
      </c>
      <c r="B1157">
        <v>0</v>
      </c>
    </row>
    <row r="1158" spans="1:2" ht="12.75">
      <c r="A1158">
        <v>0</v>
      </c>
      <c r="B1158">
        <v>0</v>
      </c>
    </row>
    <row r="1159" spans="1:2" ht="12.75">
      <c r="A1159">
        <v>0</v>
      </c>
      <c r="B1159">
        <v>0</v>
      </c>
    </row>
    <row r="1160" spans="1:2" ht="12.75">
      <c r="A1160">
        <v>0</v>
      </c>
      <c r="B1160">
        <v>0</v>
      </c>
    </row>
    <row r="1161" spans="1:2" ht="12.75">
      <c r="A1161">
        <v>0</v>
      </c>
      <c r="B1161">
        <v>0</v>
      </c>
    </row>
    <row r="1162" spans="1:2" ht="12.75">
      <c r="A1162">
        <v>0</v>
      </c>
      <c r="B1162">
        <v>0</v>
      </c>
    </row>
    <row r="1163" spans="1:2" ht="12.75">
      <c r="A1163">
        <v>0</v>
      </c>
      <c r="B1163">
        <v>0</v>
      </c>
    </row>
    <row r="1164" spans="1:2" ht="12.75">
      <c r="A1164">
        <v>0</v>
      </c>
      <c r="B1164">
        <v>0</v>
      </c>
    </row>
    <row r="1165" spans="1:2" ht="12.75">
      <c r="A1165">
        <v>0</v>
      </c>
      <c r="B1165">
        <v>0</v>
      </c>
    </row>
    <row r="1166" spans="1:2" ht="12.75">
      <c r="A1166">
        <v>0</v>
      </c>
      <c r="B1166">
        <v>0</v>
      </c>
    </row>
    <row r="1167" spans="1:2" ht="12.75">
      <c r="A1167">
        <v>0</v>
      </c>
      <c r="B1167">
        <v>0</v>
      </c>
    </row>
    <row r="1168" spans="1:2" ht="12.75">
      <c r="A1168">
        <v>0</v>
      </c>
      <c r="B1168">
        <v>0</v>
      </c>
    </row>
    <row r="1169" spans="1:2" ht="12.75">
      <c r="A1169">
        <v>0</v>
      </c>
      <c r="B1169">
        <v>0</v>
      </c>
    </row>
    <row r="1170" spans="1:2" ht="12.75">
      <c r="A1170">
        <v>0</v>
      </c>
      <c r="B1170">
        <v>0</v>
      </c>
    </row>
    <row r="1171" spans="1:2" ht="12.75">
      <c r="A1171">
        <v>0</v>
      </c>
      <c r="B1171">
        <v>0</v>
      </c>
    </row>
    <row r="1172" spans="1:2" ht="12.75">
      <c r="A1172">
        <v>0</v>
      </c>
      <c r="B1172">
        <v>0</v>
      </c>
    </row>
    <row r="1173" spans="1:2" ht="12.75">
      <c r="A1173">
        <v>0</v>
      </c>
      <c r="B1173">
        <v>0</v>
      </c>
    </row>
    <row r="1174" spans="1:2" ht="12.75">
      <c r="A1174">
        <v>0</v>
      </c>
      <c r="B1174">
        <v>0</v>
      </c>
    </row>
    <row r="1175" spans="1:2" ht="12.75">
      <c r="A1175">
        <v>0</v>
      </c>
      <c r="B1175">
        <v>0</v>
      </c>
    </row>
    <row r="1176" spans="1:2" ht="12.75">
      <c r="A1176">
        <v>0</v>
      </c>
      <c r="B1176">
        <v>0</v>
      </c>
    </row>
    <row r="1177" spans="1:2" ht="12.75">
      <c r="A1177">
        <v>0</v>
      </c>
      <c r="B1177">
        <v>0</v>
      </c>
    </row>
    <row r="1178" spans="1:2" ht="12.75">
      <c r="A1178">
        <v>0</v>
      </c>
      <c r="B1178">
        <v>0</v>
      </c>
    </row>
    <row r="1179" spans="1:2" ht="12.75">
      <c r="A1179">
        <v>0</v>
      </c>
      <c r="B1179">
        <v>0</v>
      </c>
    </row>
    <row r="1180" spans="1:2" ht="12.75">
      <c r="A1180">
        <v>0</v>
      </c>
      <c r="B1180">
        <v>0</v>
      </c>
    </row>
    <row r="1181" spans="1:2" ht="12.75">
      <c r="A1181">
        <v>0</v>
      </c>
      <c r="B1181">
        <v>0</v>
      </c>
    </row>
    <row r="1182" spans="1:2" ht="12.75">
      <c r="A1182">
        <v>0</v>
      </c>
      <c r="B1182">
        <v>0</v>
      </c>
    </row>
    <row r="1183" spans="1:2" ht="12.75">
      <c r="A1183">
        <v>0</v>
      </c>
      <c r="B1183">
        <v>0</v>
      </c>
    </row>
    <row r="1184" spans="1:2" ht="12.75">
      <c r="A1184">
        <v>0</v>
      </c>
      <c r="B1184">
        <v>0</v>
      </c>
    </row>
    <row r="1185" spans="1:2" ht="12.75">
      <c r="A1185">
        <v>0</v>
      </c>
      <c r="B1185">
        <v>0</v>
      </c>
    </row>
    <row r="1186" spans="1:2" ht="12.75">
      <c r="A1186">
        <v>0</v>
      </c>
      <c r="B1186">
        <v>0</v>
      </c>
    </row>
    <row r="1187" spans="1:2" ht="12.75">
      <c r="A1187">
        <v>0</v>
      </c>
      <c r="B1187">
        <v>0</v>
      </c>
    </row>
    <row r="1188" spans="1:2" ht="12.75">
      <c r="A1188">
        <v>0</v>
      </c>
      <c r="B1188">
        <v>0</v>
      </c>
    </row>
    <row r="1189" spans="1:2" ht="12.75">
      <c r="A1189">
        <v>0</v>
      </c>
      <c r="B1189">
        <v>0</v>
      </c>
    </row>
    <row r="1190" spans="1:2" ht="12.75">
      <c r="A1190">
        <v>0</v>
      </c>
      <c r="B1190">
        <v>0</v>
      </c>
    </row>
    <row r="1191" spans="1:2" ht="12.75">
      <c r="A1191">
        <v>0</v>
      </c>
      <c r="B1191">
        <v>0</v>
      </c>
    </row>
    <row r="1192" spans="1:2" ht="12.75">
      <c r="A1192">
        <v>0</v>
      </c>
      <c r="B1192">
        <v>0</v>
      </c>
    </row>
    <row r="1193" spans="1:2" ht="12.75">
      <c r="A1193">
        <v>0</v>
      </c>
      <c r="B1193">
        <v>0</v>
      </c>
    </row>
    <row r="1194" spans="1:2" ht="12.75">
      <c r="A1194">
        <v>0</v>
      </c>
      <c r="B1194">
        <v>0</v>
      </c>
    </row>
    <row r="1195" spans="1:2" ht="12.75">
      <c r="A1195">
        <v>0</v>
      </c>
      <c r="B1195">
        <v>0</v>
      </c>
    </row>
    <row r="1196" spans="1:2" ht="12.75">
      <c r="A1196">
        <v>0</v>
      </c>
      <c r="B1196">
        <v>0</v>
      </c>
    </row>
    <row r="1197" spans="1:2" ht="12.75">
      <c r="A1197">
        <v>0</v>
      </c>
      <c r="B1197">
        <v>0</v>
      </c>
    </row>
    <row r="1198" spans="1:2" ht="12.75">
      <c r="A1198">
        <v>0</v>
      </c>
      <c r="B1198">
        <v>0</v>
      </c>
    </row>
    <row r="1199" spans="1:2" ht="12.75">
      <c r="A1199">
        <v>0</v>
      </c>
      <c r="B1199">
        <v>0</v>
      </c>
    </row>
    <row r="1200" spans="1:2" ht="12.75">
      <c r="A1200">
        <v>0</v>
      </c>
      <c r="B1200">
        <v>0</v>
      </c>
    </row>
    <row r="1201" spans="1:2" ht="12.75">
      <c r="A1201">
        <v>0</v>
      </c>
      <c r="B1201">
        <v>0</v>
      </c>
    </row>
    <row r="1202" spans="1:2" ht="12.75">
      <c r="A1202">
        <v>0</v>
      </c>
      <c r="B1202">
        <v>0</v>
      </c>
    </row>
    <row r="1203" spans="1:2" ht="12.75">
      <c r="A1203">
        <v>0</v>
      </c>
      <c r="B1203">
        <v>0</v>
      </c>
    </row>
    <row r="1204" spans="1:2" ht="12.75">
      <c r="A1204">
        <v>0</v>
      </c>
      <c r="B1204">
        <v>0</v>
      </c>
    </row>
    <row r="1205" spans="1:2" ht="12.75">
      <c r="A1205">
        <v>0</v>
      </c>
      <c r="B1205">
        <v>0</v>
      </c>
    </row>
    <row r="1206" spans="1:2" ht="12.75">
      <c r="A1206">
        <v>0</v>
      </c>
      <c r="B1206">
        <v>0</v>
      </c>
    </row>
    <row r="1207" spans="1:2" ht="12.75">
      <c r="A1207">
        <v>0</v>
      </c>
      <c r="B1207">
        <v>0</v>
      </c>
    </row>
    <row r="1208" spans="1:2" ht="12.75">
      <c r="A1208">
        <v>0</v>
      </c>
      <c r="B1208">
        <v>0</v>
      </c>
    </row>
    <row r="1209" spans="1:2" ht="12.75">
      <c r="A1209">
        <v>0</v>
      </c>
      <c r="B1209">
        <v>0</v>
      </c>
    </row>
    <row r="1210" spans="1:2" ht="12.75">
      <c r="A1210">
        <v>0</v>
      </c>
      <c r="B1210">
        <v>0</v>
      </c>
    </row>
    <row r="1211" spans="1:2" ht="12.75">
      <c r="A1211">
        <v>0</v>
      </c>
      <c r="B1211">
        <v>0</v>
      </c>
    </row>
    <row r="1212" spans="1:2" ht="12.75">
      <c r="A1212">
        <v>0</v>
      </c>
      <c r="B1212">
        <v>0</v>
      </c>
    </row>
    <row r="1213" spans="1:2" ht="12.75">
      <c r="A1213">
        <v>0</v>
      </c>
      <c r="B1213">
        <v>0</v>
      </c>
    </row>
    <row r="1214" spans="1:2" ht="12.75">
      <c r="A1214">
        <v>0</v>
      </c>
      <c r="B1214">
        <v>0</v>
      </c>
    </row>
    <row r="1215" spans="1:2" ht="12.75">
      <c r="A1215">
        <v>0</v>
      </c>
      <c r="B1215">
        <v>0</v>
      </c>
    </row>
    <row r="1216" spans="1:2" ht="12.75">
      <c r="A1216">
        <v>0</v>
      </c>
      <c r="B1216">
        <v>0</v>
      </c>
    </row>
    <row r="1217" spans="1:2" ht="12.75">
      <c r="A1217">
        <v>0</v>
      </c>
      <c r="B1217">
        <v>0</v>
      </c>
    </row>
    <row r="1218" spans="1:2" ht="12.75">
      <c r="A1218">
        <v>0</v>
      </c>
      <c r="B1218">
        <v>0</v>
      </c>
    </row>
    <row r="1219" spans="1:2" ht="12.75">
      <c r="A1219">
        <v>0</v>
      </c>
      <c r="B1219">
        <v>0</v>
      </c>
    </row>
    <row r="1220" spans="1:2" ht="12.75">
      <c r="A1220">
        <v>0</v>
      </c>
      <c r="B1220">
        <v>0</v>
      </c>
    </row>
    <row r="1221" spans="1:2" ht="12.75">
      <c r="A1221">
        <v>0</v>
      </c>
      <c r="B1221">
        <v>0</v>
      </c>
    </row>
    <row r="1222" spans="1:2" ht="12.75">
      <c r="A1222">
        <v>0</v>
      </c>
      <c r="B1222">
        <v>0</v>
      </c>
    </row>
    <row r="1223" spans="1:2" ht="12.75">
      <c r="A1223">
        <v>0</v>
      </c>
      <c r="B1223">
        <v>0</v>
      </c>
    </row>
    <row r="1224" spans="1:2" ht="12.75">
      <c r="A1224">
        <v>0</v>
      </c>
      <c r="B1224">
        <v>0</v>
      </c>
    </row>
    <row r="1225" spans="1:2" ht="12.75">
      <c r="A1225">
        <v>0</v>
      </c>
      <c r="B1225">
        <v>0</v>
      </c>
    </row>
    <row r="1226" spans="1:2" ht="12.75">
      <c r="A1226">
        <v>0</v>
      </c>
      <c r="B1226">
        <v>0</v>
      </c>
    </row>
    <row r="1227" spans="1:2" ht="12.75">
      <c r="A1227">
        <v>0</v>
      </c>
      <c r="B1227">
        <v>0</v>
      </c>
    </row>
    <row r="1228" spans="1:2" ht="12.75">
      <c r="A1228">
        <v>0</v>
      </c>
      <c r="B1228">
        <v>0</v>
      </c>
    </row>
    <row r="1229" spans="1:2" ht="12.75">
      <c r="A1229">
        <v>0</v>
      </c>
      <c r="B1229">
        <v>0</v>
      </c>
    </row>
    <row r="1230" spans="1:2" ht="12.75">
      <c r="A1230">
        <v>0</v>
      </c>
      <c r="B1230">
        <v>0</v>
      </c>
    </row>
    <row r="1231" spans="1:2" ht="12.75">
      <c r="A1231">
        <v>0</v>
      </c>
      <c r="B1231">
        <v>0</v>
      </c>
    </row>
    <row r="1232" spans="1:2" ht="12.75">
      <c r="A1232">
        <v>0</v>
      </c>
      <c r="B1232">
        <v>0</v>
      </c>
    </row>
    <row r="1233" spans="1:2" ht="12.75">
      <c r="A1233">
        <v>0</v>
      </c>
      <c r="B1233">
        <v>0</v>
      </c>
    </row>
    <row r="1234" spans="1:2" ht="12.75">
      <c r="A1234">
        <v>0</v>
      </c>
      <c r="B1234">
        <v>0</v>
      </c>
    </row>
    <row r="1235" spans="1:2" ht="12.75">
      <c r="A1235">
        <v>0</v>
      </c>
      <c r="B1235">
        <v>0</v>
      </c>
    </row>
    <row r="1236" spans="1:2" ht="12.75">
      <c r="A1236">
        <v>0</v>
      </c>
      <c r="B1236">
        <v>0</v>
      </c>
    </row>
    <row r="1237" spans="1:2" ht="12.75">
      <c r="A1237">
        <v>0</v>
      </c>
      <c r="B1237">
        <v>0</v>
      </c>
    </row>
    <row r="1238" spans="1:2" ht="12.75">
      <c r="A1238">
        <v>0</v>
      </c>
      <c r="B1238">
        <v>0</v>
      </c>
    </row>
    <row r="1239" spans="1:2" ht="12.75">
      <c r="A1239">
        <v>0</v>
      </c>
      <c r="B1239">
        <v>0</v>
      </c>
    </row>
    <row r="1240" spans="1:2" ht="12.75">
      <c r="A1240">
        <v>0</v>
      </c>
      <c r="B1240">
        <v>0</v>
      </c>
    </row>
    <row r="1241" spans="1:2" ht="12.75">
      <c r="A1241">
        <v>0</v>
      </c>
      <c r="B1241">
        <v>0</v>
      </c>
    </row>
    <row r="1242" spans="1:2" ht="12.75">
      <c r="A1242">
        <v>0</v>
      </c>
      <c r="B1242">
        <v>0</v>
      </c>
    </row>
    <row r="1243" spans="1:2" ht="12.75">
      <c r="A1243">
        <v>0</v>
      </c>
      <c r="B1243">
        <v>0</v>
      </c>
    </row>
    <row r="1244" spans="1:2" ht="12.75">
      <c r="A1244">
        <v>0</v>
      </c>
      <c r="B1244">
        <v>0</v>
      </c>
    </row>
    <row r="1245" spans="1:2" ht="12.75">
      <c r="A1245">
        <v>0</v>
      </c>
      <c r="B1245">
        <v>0</v>
      </c>
    </row>
    <row r="1246" spans="1:2" ht="12.75">
      <c r="A1246">
        <v>0</v>
      </c>
      <c r="B1246">
        <v>0</v>
      </c>
    </row>
    <row r="1247" spans="1:2" ht="12.75">
      <c r="A1247">
        <v>0</v>
      </c>
      <c r="B1247">
        <v>0</v>
      </c>
    </row>
    <row r="1248" spans="1:2" ht="12.75">
      <c r="A1248">
        <v>0</v>
      </c>
      <c r="B1248">
        <v>0</v>
      </c>
    </row>
    <row r="1249" spans="1:2" ht="12.75">
      <c r="A1249">
        <v>0</v>
      </c>
      <c r="B1249">
        <v>0</v>
      </c>
    </row>
    <row r="1250" spans="1:2" ht="12.75">
      <c r="A1250">
        <v>0</v>
      </c>
      <c r="B1250">
        <v>0</v>
      </c>
    </row>
    <row r="1251" spans="1:2" ht="12.75">
      <c r="A1251">
        <v>0</v>
      </c>
      <c r="B1251">
        <v>0</v>
      </c>
    </row>
    <row r="1252" spans="1:2" ht="12.75">
      <c r="A1252">
        <v>0</v>
      </c>
      <c r="B1252">
        <v>0</v>
      </c>
    </row>
    <row r="1253" spans="1:2" ht="12.75">
      <c r="A1253">
        <v>0</v>
      </c>
      <c r="B1253">
        <v>0</v>
      </c>
    </row>
    <row r="1254" spans="1:2" ht="12.75">
      <c r="A1254">
        <v>0</v>
      </c>
      <c r="B1254">
        <v>0</v>
      </c>
    </row>
    <row r="1255" spans="1:2" ht="12.75">
      <c r="A1255">
        <v>0</v>
      </c>
      <c r="B1255">
        <v>0</v>
      </c>
    </row>
    <row r="1256" spans="1:2" ht="12.75">
      <c r="A1256">
        <v>0</v>
      </c>
      <c r="B1256">
        <v>0</v>
      </c>
    </row>
    <row r="1257" spans="1:2" ht="12.75">
      <c r="A1257">
        <v>0</v>
      </c>
      <c r="B1257">
        <v>0</v>
      </c>
    </row>
    <row r="1258" spans="1:2" ht="12.75">
      <c r="A1258">
        <v>0</v>
      </c>
      <c r="B1258">
        <v>0</v>
      </c>
    </row>
    <row r="1259" spans="1:2" ht="12.75">
      <c r="A1259">
        <v>0</v>
      </c>
      <c r="B1259">
        <v>0</v>
      </c>
    </row>
    <row r="1260" spans="1:2" ht="12.75">
      <c r="A1260">
        <v>0</v>
      </c>
      <c r="B1260">
        <v>0</v>
      </c>
    </row>
    <row r="1261" spans="1:2" ht="12.75">
      <c r="A1261">
        <v>0</v>
      </c>
      <c r="B1261">
        <v>0</v>
      </c>
    </row>
    <row r="1262" spans="1:2" ht="12.75">
      <c r="A1262">
        <v>0</v>
      </c>
      <c r="B1262">
        <v>0</v>
      </c>
    </row>
    <row r="1263" spans="1:2" ht="12.75">
      <c r="A1263">
        <v>0</v>
      </c>
      <c r="B1263">
        <v>0</v>
      </c>
    </row>
    <row r="1264" spans="1:2" ht="12.75">
      <c r="A1264">
        <v>0</v>
      </c>
      <c r="B1264">
        <v>0</v>
      </c>
    </row>
    <row r="1265" spans="1:2" ht="12.75">
      <c r="A1265">
        <v>0</v>
      </c>
      <c r="B1265">
        <v>0</v>
      </c>
    </row>
    <row r="1266" spans="1:2" ht="12.75">
      <c r="A1266">
        <v>0</v>
      </c>
      <c r="B1266">
        <v>0</v>
      </c>
    </row>
    <row r="1267" spans="1:2" ht="12.75">
      <c r="A1267">
        <v>0</v>
      </c>
      <c r="B1267">
        <v>0</v>
      </c>
    </row>
    <row r="1268" spans="1:2" ht="12.75">
      <c r="A1268">
        <v>0</v>
      </c>
      <c r="B1268">
        <v>0</v>
      </c>
    </row>
    <row r="1269" spans="1:2" ht="12.75">
      <c r="A1269">
        <v>0</v>
      </c>
      <c r="B1269">
        <v>0</v>
      </c>
    </row>
    <row r="1270" spans="1:2" ht="12.75">
      <c r="A1270">
        <v>0</v>
      </c>
      <c r="B1270">
        <v>0</v>
      </c>
    </row>
    <row r="1271" spans="1:2" ht="12.75">
      <c r="A1271">
        <v>0</v>
      </c>
      <c r="B1271">
        <v>0</v>
      </c>
    </row>
    <row r="1272" spans="1:2" ht="12.75">
      <c r="A1272">
        <v>0</v>
      </c>
      <c r="B1272">
        <v>0</v>
      </c>
    </row>
    <row r="1273" spans="1:2" ht="12.75">
      <c r="A1273">
        <v>0</v>
      </c>
      <c r="B1273">
        <v>0</v>
      </c>
    </row>
    <row r="1274" spans="1:2" ht="12.75">
      <c r="A1274">
        <v>0</v>
      </c>
      <c r="B1274">
        <v>0</v>
      </c>
    </row>
    <row r="1275" spans="1:2" ht="12.75">
      <c r="A1275">
        <v>0</v>
      </c>
      <c r="B1275">
        <v>0</v>
      </c>
    </row>
    <row r="1276" spans="1:2" ht="12.75">
      <c r="A1276">
        <v>0</v>
      </c>
      <c r="B1276">
        <v>0</v>
      </c>
    </row>
    <row r="1277" spans="1:2" ht="12.75">
      <c r="A1277">
        <v>0</v>
      </c>
      <c r="B1277">
        <v>0</v>
      </c>
    </row>
    <row r="1278" spans="1:2" ht="12.75">
      <c r="A1278">
        <v>0</v>
      </c>
      <c r="B1278">
        <v>0</v>
      </c>
    </row>
    <row r="1279" spans="1:2" ht="12.75">
      <c r="A1279">
        <v>0</v>
      </c>
      <c r="B1279">
        <v>0</v>
      </c>
    </row>
    <row r="1280" spans="1:2" ht="12.75">
      <c r="A1280">
        <v>0</v>
      </c>
      <c r="B1280">
        <v>0</v>
      </c>
    </row>
    <row r="1281" spans="1:2" ht="12.75">
      <c r="A1281">
        <v>0</v>
      </c>
      <c r="B1281">
        <v>0</v>
      </c>
    </row>
    <row r="1282" spans="1:2" ht="12.75">
      <c r="A1282">
        <v>0</v>
      </c>
      <c r="B1282">
        <v>0</v>
      </c>
    </row>
    <row r="1283" spans="1:2" ht="12.75">
      <c r="A1283">
        <v>0</v>
      </c>
      <c r="B1283">
        <v>0</v>
      </c>
    </row>
    <row r="1284" spans="1:2" ht="12.75">
      <c r="A1284">
        <v>0</v>
      </c>
      <c r="B1284">
        <v>0</v>
      </c>
    </row>
    <row r="1285" spans="1:2" ht="12.75">
      <c r="A1285">
        <v>0</v>
      </c>
      <c r="B1285">
        <v>0</v>
      </c>
    </row>
    <row r="1286" spans="1:2" ht="12.75">
      <c r="A1286">
        <v>0</v>
      </c>
      <c r="B1286">
        <v>0</v>
      </c>
    </row>
    <row r="1287" spans="1:2" ht="12.75">
      <c r="A1287">
        <v>0</v>
      </c>
      <c r="B1287">
        <v>0</v>
      </c>
    </row>
    <row r="1288" spans="1:2" ht="12.75">
      <c r="A1288">
        <v>0</v>
      </c>
      <c r="B1288">
        <v>0</v>
      </c>
    </row>
    <row r="1289" spans="1:2" ht="12.75">
      <c r="A1289">
        <v>0</v>
      </c>
      <c r="B1289">
        <v>0</v>
      </c>
    </row>
    <row r="1290" spans="1:2" ht="12.75">
      <c r="A1290">
        <v>0</v>
      </c>
      <c r="B1290">
        <v>0</v>
      </c>
    </row>
    <row r="1291" spans="1:2" ht="12.75">
      <c r="A1291">
        <v>0</v>
      </c>
      <c r="B1291">
        <v>0</v>
      </c>
    </row>
    <row r="1292" spans="1:2" ht="12.75">
      <c r="A1292">
        <v>0</v>
      </c>
      <c r="B1292">
        <v>0</v>
      </c>
    </row>
    <row r="1293" spans="1:2" ht="12.75">
      <c r="A1293">
        <v>0</v>
      </c>
      <c r="B1293">
        <v>0</v>
      </c>
    </row>
    <row r="1294" spans="1:2" ht="12.75">
      <c r="A1294">
        <v>0</v>
      </c>
      <c r="B1294">
        <v>0</v>
      </c>
    </row>
    <row r="1295" spans="1:2" ht="12.75">
      <c r="A1295">
        <v>0</v>
      </c>
      <c r="B1295">
        <v>0</v>
      </c>
    </row>
    <row r="1296" spans="1:2" ht="12.75">
      <c r="A1296">
        <v>0</v>
      </c>
      <c r="B1296">
        <v>0</v>
      </c>
    </row>
    <row r="1297" spans="1:2" ht="12.75">
      <c r="A1297">
        <v>0</v>
      </c>
      <c r="B1297">
        <v>0</v>
      </c>
    </row>
    <row r="1298" spans="1:2" ht="12.75">
      <c r="A1298">
        <v>0</v>
      </c>
      <c r="B1298">
        <v>0</v>
      </c>
    </row>
    <row r="1299" spans="1:2" ht="12.75">
      <c r="A1299">
        <v>0</v>
      </c>
      <c r="B1299">
        <v>0</v>
      </c>
    </row>
    <row r="1300" spans="1:2" ht="12.75">
      <c r="A1300">
        <v>0</v>
      </c>
      <c r="B1300">
        <v>0</v>
      </c>
    </row>
    <row r="1301" spans="1:2" ht="12.75">
      <c r="A1301">
        <v>0</v>
      </c>
      <c r="B1301">
        <v>0</v>
      </c>
    </row>
    <row r="1302" spans="1:2" ht="12.75">
      <c r="A1302">
        <v>0</v>
      </c>
      <c r="B1302">
        <v>0</v>
      </c>
    </row>
    <row r="1303" spans="1:2" ht="12.75">
      <c r="A1303">
        <v>0</v>
      </c>
      <c r="B1303">
        <v>0</v>
      </c>
    </row>
    <row r="1304" spans="1:2" ht="12.75">
      <c r="A1304">
        <v>0</v>
      </c>
      <c r="B1304">
        <v>0</v>
      </c>
    </row>
    <row r="1305" spans="1:2" ht="12.75">
      <c r="A1305">
        <v>0</v>
      </c>
      <c r="B1305">
        <v>0</v>
      </c>
    </row>
    <row r="1306" spans="1:2" ht="12.75">
      <c r="A1306">
        <v>0</v>
      </c>
      <c r="B1306">
        <v>0</v>
      </c>
    </row>
    <row r="1307" spans="1:2" ht="12.75">
      <c r="A1307">
        <v>0</v>
      </c>
      <c r="B1307">
        <v>0</v>
      </c>
    </row>
    <row r="1308" spans="1:2" ht="12.75">
      <c r="A1308">
        <v>0</v>
      </c>
      <c r="B1308">
        <v>0</v>
      </c>
    </row>
    <row r="1309" spans="1:2" ht="12.75">
      <c r="A1309">
        <v>0</v>
      </c>
      <c r="B1309">
        <v>0</v>
      </c>
    </row>
    <row r="1310" spans="1:2" ht="12.75">
      <c r="A1310">
        <v>0</v>
      </c>
      <c r="B1310">
        <v>0</v>
      </c>
    </row>
    <row r="1311" spans="1:2" ht="12.75">
      <c r="A1311">
        <v>0</v>
      </c>
      <c r="B1311">
        <v>0</v>
      </c>
    </row>
    <row r="1312" spans="1:2" ht="12.75">
      <c r="A1312">
        <v>0</v>
      </c>
      <c r="B1312">
        <v>0</v>
      </c>
    </row>
    <row r="1313" spans="1:2" ht="12.75">
      <c r="A1313">
        <v>0</v>
      </c>
      <c r="B1313">
        <v>0</v>
      </c>
    </row>
    <row r="1314" spans="1:2" ht="12.75">
      <c r="A1314">
        <v>0</v>
      </c>
      <c r="B1314">
        <v>0</v>
      </c>
    </row>
    <row r="1315" spans="1:2" ht="12.75">
      <c r="A1315">
        <v>0</v>
      </c>
      <c r="B1315">
        <v>0</v>
      </c>
    </row>
    <row r="1316" spans="1:2" ht="12.75">
      <c r="A1316">
        <v>0</v>
      </c>
      <c r="B1316">
        <v>0</v>
      </c>
    </row>
    <row r="1317" spans="1:2" ht="12.75">
      <c r="A1317">
        <v>0</v>
      </c>
      <c r="B1317">
        <v>0</v>
      </c>
    </row>
    <row r="1318" spans="1:2" ht="12.75">
      <c r="A1318">
        <v>0</v>
      </c>
      <c r="B1318">
        <v>0</v>
      </c>
    </row>
    <row r="1319" spans="1:2" ht="12.75">
      <c r="A1319">
        <v>0</v>
      </c>
      <c r="B1319">
        <v>0</v>
      </c>
    </row>
    <row r="1320" spans="1:2" ht="12.75">
      <c r="A1320">
        <v>0</v>
      </c>
      <c r="B1320">
        <v>0</v>
      </c>
    </row>
    <row r="1321" spans="1:2" ht="12.75">
      <c r="A1321">
        <v>0</v>
      </c>
      <c r="B1321">
        <v>0</v>
      </c>
    </row>
    <row r="1322" spans="1:2" ht="12.75">
      <c r="A1322">
        <v>0</v>
      </c>
      <c r="B1322">
        <v>0</v>
      </c>
    </row>
    <row r="1323" spans="1:2" ht="12.75">
      <c r="A1323">
        <v>0</v>
      </c>
      <c r="B1323">
        <v>0</v>
      </c>
    </row>
    <row r="1324" spans="1:2" ht="12.75">
      <c r="A1324">
        <v>0</v>
      </c>
      <c r="B1324">
        <v>0</v>
      </c>
    </row>
    <row r="1325" spans="1:2" ht="12.75">
      <c r="A1325">
        <v>0</v>
      </c>
      <c r="B1325">
        <v>0</v>
      </c>
    </row>
    <row r="1326" spans="1:2" ht="12.75">
      <c r="A1326">
        <v>0</v>
      </c>
      <c r="B1326">
        <v>0</v>
      </c>
    </row>
    <row r="1327" spans="1:2" ht="12.75">
      <c r="A1327">
        <v>0</v>
      </c>
      <c r="B1327">
        <v>0</v>
      </c>
    </row>
    <row r="1328" spans="1:2" ht="12.75">
      <c r="A1328">
        <v>0</v>
      </c>
      <c r="B1328">
        <v>0</v>
      </c>
    </row>
    <row r="1329" spans="1:2" ht="12.75">
      <c r="A1329">
        <v>0</v>
      </c>
      <c r="B1329">
        <v>0</v>
      </c>
    </row>
    <row r="1330" spans="1:2" ht="12.75">
      <c r="A1330">
        <v>0</v>
      </c>
      <c r="B1330">
        <v>0</v>
      </c>
    </row>
    <row r="1331" spans="1:2" ht="12.75">
      <c r="A1331">
        <v>0</v>
      </c>
      <c r="B1331">
        <v>0</v>
      </c>
    </row>
    <row r="1332" spans="1:2" ht="12.75">
      <c r="A1332">
        <v>0</v>
      </c>
      <c r="B1332">
        <v>0</v>
      </c>
    </row>
    <row r="1333" spans="1:2" ht="12.75">
      <c r="A1333">
        <v>0</v>
      </c>
      <c r="B1333">
        <v>0</v>
      </c>
    </row>
    <row r="1334" spans="1:2" ht="12.75">
      <c r="A1334">
        <v>0</v>
      </c>
      <c r="B1334">
        <v>0</v>
      </c>
    </row>
    <row r="1335" spans="1:2" ht="12.75">
      <c r="A1335">
        <v>0</v>
      </c>
      <c r="B1335">
        <v>0</v>
      </c>
    </row>
    <row r="1336" spans="1:2" ht="12.75">
      <c r="A1336">
        <v>0</v>
      </c>
      <c r="B1336">
        <v>0</v>
      </c>
    </row>
    <row r="1337" spans="1:2" ht="12.75">
      <c r="A1337">
        <v>0</v>
      </c>
      <c r="B1337">
        <v>0</v>
      </c>
    </row>
    <row r="1338" spans="1:2" ht="12.75">
      <c r="A1338">
        <v>0</v>
      </c>
      <c r="B1338">
        <v>0</v>
      </c>
    </row>
    <row r="1339" spans="1:2" ht="12.75">
      <c r="A1339">
        <v>0</v>
      </c>
      <c r="B1339">
        <v>0</v>
      </c>
    </row>
    <row r="1340" spans="1:2" ht="12.75">
      <c r="A1340">
        <v>0</v>
      </c>
      <c r="B1340">
        <v>0</v>
      </c>
    </row>
    <row r="1341" spans="1:2" ht="12.75">
      <c r="A1341">
        <v>0</v>
      </c>
      <c r="B1341">
        <v>0</v>
      </c>
    </row>
    <row r="1342" spans="1:2" ht="12.75">
      <c r="A1342">
        <v>0</v>
      </c>
      <c r="B1342">
        <v>0</v>
      </c>
    </row>
    <row r="1343" spans="1:2" ht="12.75">
      <c r="A1343">
        <v>0</v>
      </c>
      <c r="B1343">
        <v>0</v>
      </c>
    </row>
    <row r="1344" spans="1:2" ht="12.75">
      <c r="A1344">
        <v>0</v>
      </c>
      <c r="B1344">
        <v>0</v>
      </c>
    </row>
    <row r="1345" spans="1:2" ht="12.75">
      <c r="A1345">
        <v>0</v>
      </c>
      <c r="B1345">
        <v>0</v>
      </c>
    </row>
    <row r="1346" spans="1:2" ht="12.75">
      <c r="A1346">
        <v>0</v>
      </c>
      <c r="B1346">
        <v>0</v>
      </c>
    </row>
    <row r="1347" spans="1:2" ht="12.75">
      <c r="A1347">
        <v>0</v>
      </c>
      <c r="B1347">
        <v>0</v>
      </c>
    </row>
    <row r="1348" spans="1:2" ht="12.75">
      <c r="A1348">
        <v>0</v>
      </c>
      <c r="B1348">
        <v>0</v>
      </c>
    </row>
    <row r="1349" spans="1:2" ht="12.75">
      <c r="A1349">
        <v>0</v>
      </c>
      <c r="B1349">
        <v>0</v>
      </c>
    </row>
    <row r="1350" spans="1:2" ht="12.75">
      <c r="A1350">
        <v>0</v>
      </c>
      <c r="B1350">
        <v>0</v>
      </c>
    </row>
    <row r="1351" spans="1:2" ht="12.75">
      <c r="A1351">
        <v>0</v>
      </c>
      <c r="B1351">
        <v>0</v>
      </c>
    </row>
    <row r="1352" spans="1:2" ht="12.75">
      <c r="A1352">
        <v>0</v>
      </c>
      <c r="B1352">
        <v>0</v>
      </c>
    </row>
    <row r="1353" spans="1:2" ht="12.75">
      <c r="A1353">
        <v>0</v>
      </c>
      <c r="B1353">
        <v>0</v>
      </c>
    </row>
    <row r="1354" spans="1:2" ht="12.75">
      <c r="A1354">
        <v>0</v>
      </c>
      <c r="B1354">
        <v>0</v>
      </c>
    </row>
    <row r="1355" spans="1:2" ht="12.75">
      <c r="A1355">
        <v>0</v>
      </c>
      <c r="B1355">
        <v>0</v>
      </c>
    </row>
    <row r="1356" spans="1:2" ht="12.75">
      <c r="A1356">
        <v>0</v>
      </c>
      <c r="B1356">
        <v>0</v>
      </c>
    </row>
    <row r="1357" spans="1:2" ht="12.75">
      <c r="A1357">
        <v>0</v>
      </c>
      <c r="B1357">
        <v>0</v>
      </c>
    </row>
    <row r="1358" spans="1:2" ht="12.75">
      <c r="A1358">
        <v>0</v>
      </c>
      <c r="B1358">
        <v>0</v>
      </c>
    </row>
    <row r="1359" spans="1:2" ht="12.75">
      <c r="A1359">
        <v>0</v>
      </c>
      <c r="B1359">
        <v>0</v>
      </c>
    </row>
    <row r="1360" spans="1:2" ht="12.75">
      <c r="A1360">
        <v>0</v>
      </c>
      <c r="B1360">
        <v>0</v>
      </c>
    </row>
    <row r="1361" spans="1:2" ht="12.75">
      <c r="A1361">
        <v>0</v>
      </c>
      <c r="B1361">
        <v>0</v>
      </c>
    </row>
    <row r="1362" spans="1:2" ht="12.75">
      <c r="A1362">
        <v>0</v>
      </c>
      <c r="B1362">
        <v>0</v>
      </c>
    </row>
    <row r="1363" spans="1:2" ht="12.75">
      <c r="A1363">
        <v>0</v>
      </c>
      <c r="B1363">
        <v>0</v>
      </c>
    </row>
    <row r="1364" spans="1:2" ht="12.75">
      <c r="A1364">
        <v>0</v>
      </c>
      <c r="B1364">
        <v>0</v>
      </c>
    </row>
    <row r="1365" spans="1:2" ht="12.75">
      <c r="A1365">
        <v>0</v>
      </c>
      <c r="B1365">
        <v>0</v>
      </c>
    </row>
    <row r="1366" spans="1:2" ht="12.75">
      <c r="A1366">
        <v>0</v>
      </c>
      <c r="B1366">
        <v>0</v>
      </c>
    </row>
    <row r="1367" spans="1:2" ht="12.75">
      <c r="A1367">
        <v>0</v>
      </c>
      <c r="B1367">
        <v>0</v>
      </c>
    </row>
    <row r="1368" spans="1:2" ht="12.75">
      <c r="A1368">
        <v>0</v>
      </c>
      <c r="B1368">
        <v>0</v>
      </c>
    </row>
    <row r="1369" spans="1:2" ht="12.75">
      <c r="A1369">
        <v>0</v>
      </c>
      <c r="B1369">
        <v>0</v>
      </c>
    </row>
    <row r="1370" spans="1:2" ht="12.75">
      <c r="A1370">
        <v>0</v>
      </c>
      <c r="B1370">
        <v>0</v>
      </c>
    </row>
    <row r="1371" spans="1:2" ht="12.75">
      <c r="A1371">
        <v>0</v>
      </c>
      <c r="B1371">
        <v>0</v>
      </c>
    </row>
    <row r="1372" spans="1:2" ht="12.75">
      <c r="A1372">
        <v>0</v>
      </c>
      <c r="B1372">
        <v>0</v>
      </c>
    </row>
    <row r="1373" spans="1:2" ht="12.75">
      <c r="A1373">
        <v>0</v>
      </c>
      <c r="B1373">
        <v>0</v>
      </c>
    </row>
    <row r="1374" spans="1:2" ht="12.75">
      <c r="A1374">
        <v>0</v>
      </c>
      <c r="B1374">
        <v>0</v>
      </c>
    </row>
    <row r="1375" spans="1:2" ht="12.75">
      <c r="A1375">
        <v>0</v>
      </c>
      <c r="B1375">
        <v>0</v>
      </c>
    </row>
    <row r="1376" spans="1:2" ht="12.75">
      <c r="A1376">
        <v>0</v>
      </c>
      <c r="B1376">
        <v>0</v>
      </c>
    </row>
    <row r="1377" spans="1:2" ht="12.75">
      <c r="A1377">
        <v>0</v>
      </c>
      <c r="B1377">
        <v>0</v>
      </c>
    </row>
    <row r="1378" spans="1:2" ht="12.75">
      <c r="A1378">
        <v>0</v>
      </c>
      <c r="B1378">
        <v>0</v>
      </c>
    </row>
    <row r="1379" spans="1:2" ht="12.75">
      <c r="A1379">
        <v>0</v>
      </c>
      <c r="B1379">
        <v>0</v>
      </c>
    </row>
    <row r="1380" spans="1:2" ht="12.75">
      <c r="A1380">
        <v>0</v>
      </c>
      <c r="B1380">
        <v>0</v>
      </c>
    </row>
    <row r="1381" spans="1:2" ht="12.75">
      <c r="A1381">
        <v>0</v>
      </c>
      <c r="B1381">
        <v>0</v>
      </c>
    </row>
    <row r="1382" spans="1:2" ht="12.75">
      <c r="A1382">
        <v>0</v>
      </c>
      <c r="B1382">
        <v>0</v>
      </c>
    </row>
    <row r="1383" spans="1:2" ht="12.75">
      <c r="A1383">
        <v>0</v>
      </c>
      <c r="B1383">
        <v>0</v>
      </c>
    </row>
    <row r="1384" spans="1:2" ht="12.75">
      <c r="A1384">
        <v>0</v>
      </c>
      <c r="B1384">
        <v>0</v>
      </c>
    </row>
    <row r="1385" spans="1:2" ht="12.75">
      <c r="A1385">
        <v>0</v>
      </c>
      <c r="B1385">
        <v>0</v>
      </c>
    </row>
    <row r="1386" spans="1:2" ht="12.75">
      <c r="A1386">
        <v>0</v>
      </c>
      <c r="B1386">
        <v>0</v>
      </c>
    </row>
    <row r="1387" spans="1:2" ht="12.75">
      <c r="A1387">
        <v>0</v>
      </c>
      <c r="B1387">
        <v>0</v>
      </c>
    </row>
    <row r="1388" spans="1:2" ht="12.75">
      <c r="A1388">
        <v>0</v>
      </c>
      <c r="B1388">
        <v>0</v>
      </c>
    </row>
    <row r="1389" spans="1:2" ht="12.75">
      <c r="A1389">
        <v>0</v>
      </c>
      <c r="B1389">
        <v>0</v>
      </c>
    </row>
    <row r="1390" spans="1:2" ht="12.75">
      <c r="A1390">
        <v>0</v>
      </c>
      <c r="B1390">
        <v>0</v>
      </c>
    </row>
    <row r="1391" spans="1:2" ht="12.75">
      <c r="A1391">
        <v>0</v>
      </c>
      <c r="B1391">
        <v>0</v>
      </c>
    </row>
    <row r="1392" spans="1:2" ht="12.75">
      <c r="A1392">
        <v>0</v>
      </c>
      <c r="B1392">
        <v>0</v>
      </c>
    </row>
    <row r="1393" spans="1:2" ht="12.75">
      <c r="A1393">
        <v>0</v>
      </c>
      <c r="B1393">
        <v>0</v>
      </c>
    </row>
    <row r="1394" spans="1:2" ht="12.75">
      <c r="A1394">
        <v>0</v>
      </c>
      <c r="B1394">
        <v>0</v>
      </c>
    </row>
    <row r="1395" spans="1:2" ht="12.75">
      <c r="A1395">
        <v>0</v>
      </c>
      <c r="B1395">
        <v>0</v>
      </c>
    </row>
    <row r="1396" spans="1:2" ht="12.75">
      <c r="A1396">
        <v>0</v>
      </c>
      <c r="B1396">
        <v>0</v>
      </c>
    </row>
    <row r="1397" spans="1:2" ht="12.75">
      <c r="A1397">
        <v>0</v>
      </c>
      <c r="B1397">
        <v>0</v>
      </c>
    </row>
    <row r="1398" spans="1:2" ht="12.75">
      <c r="A1398">
        <v>0</v>
      </c>
      <c r="B1398">
        <v>0</v>
      </c>
    </row>
    <row r="1399" spans="1:2" ht="12.75">
      <c r="A1399">
        <v>0</v>
      </c>
      <c r="B1399">
        <v>0</v>
      </c>
    </row>
    <row r="1400" spans="1:2" ht="12.75">
      <c r="A1400">
        <v>0</v>
      </c>
      <c r="B1400">
        <v>0</v>
      </c>
    </row>
    <row r="1401" spans="1:2" ht="12.75">
      <c r="A1401">
        <v>0</v>
      </c>
      <c r="B1401">
        <v>0</v>
      </c>
    </row>
    <row r="1402" spans="1:2" ht="12.75">
      <c r="A1402">
        <v>0</v>
      </c>
      <c r="B1402">
        <v>0</v>
      </c>
    </row>
    <row r="1403" spans="1:2" ht="12.75">
      <c r="A1403">
        <v>0</v>
      </c>
      <c r="B1403">
        <v>0</v>
      </c>
    </row>
    <row r="1404" spans="1:2" ht="12.75">
      <c r="A1404">
        <v>0</v>
      </c>
      <c r="B1404">
        <v>0</v>
      </c>
    </row>
    <row r="1405" spans="1:2" ht="12.75">
      <c r="A1405">
        <v>0</v>
      </c>
      <c r="B1405">
        <v>0</v>
      </c>
    </row>
    <row r="1406" spans="1:2" ht="12.75">
      <c r="A1406">
        <v>0</v>
      </c>
      <c r="B1406">
        <v>0</v>
      </c>
    </row>
    <row r="1407" spans="1:2" ht="12.75">
      <c r="A1407">
        <v>0</v>
      </c>
      <c r="B1407">
        <v>0</v>
      </c>
    </row>
    <row r="1408" spans="1:2" ht="12.75">
      <c r="A1408">
        <v>0</v>
      </c>
      <c r="B1408">
        <v>0</v>
      </c>
    </row>
    <row r="1409" spans="1:2" ht="12.75">
      <c r="A1409">
        <v>0</v>
      </c>
      <c r="B1409">
        <v>0</v>
      </c>
    </row>
    <row r="1410" spans="1:2" ht="12.75">
      <c r="A1410">
        <v>0</v>
      </c>
      <c r="B1410">
        <v>0</v>
      </c>
    </row>
    <row r="1411" spans="1:2" ht="12.75">
      <c r="A1411">
        <v>0</v>
      </c>
      <c r="B1411">
        <v>0</v>
      </c>
    </row>
    <row r="1412" spans="1:2" ht="12.75">
      <c r="A1412">
        <v>0</v>
      </c>
      <c r="B1412">
        <v>0</v>
      </c>
    </row>
    <row r="1413" spans="1:2" ht="12.75">
      <c r="A1413">
        <v>0</v>
      </c>
      <c r="B1413">
        <v>0</v>
      </c>
    </row>
    <row r="1414" spans="1:2" ht="12.75">
      <c r="A1414">
        <v>0</v>
      </c>
      <c r="B1414">
        <v>0</v>
      </c>
    </row>
    <row r="1415" spans="1:2" ht="12.75">
      <c r="A1415">
        <v>0</v>
      </c>
      <c r="B1415">
        <v>0</v>
      </c>
    </row>
    <row r="1416" spans="1:2" ht="12.75">
      <c r="A1416">
        <v>0</v>
      </c>
      <c r="B1416">
        <v>0</v>
      </c>
    </row>
    <row r="1417" spans="1:2" ht="12.75">
      <c r="A1417">
        <v>0</v>
      </c>
      <c r="B1417">
        <v>0</v>
      </c>
    </row>
    <row r="1418" spans="1:2" ht="12.75">
      <c r="A1418">
        <v>0</v>
      </c>
      <c r="B1418">
        <v>0</v>
      </c>
    </row>
    <row r="1419" spans="1:2" ht="12.75">
      <c r="A1419">
        <v>0</v>
      </c>
      <c r="B1419">
        <v>0</v>
      </c>
    </row>
    <row r="1420" spans="1:2" ht="12.75">
      <c r="A1420">
        <v>0</v>
      </c>
      <c r="B1420">
        <v>0</v>
      </c>
    </row>
    <row r="1421" spans="1:2" ht="12.75">
      <c r="A1421">
        <v>0</v>
      </c>
      <c r="B1421">
        <v>0</v>
      </c>
    </row>
    <row r="1422" spans="1:2" ht="12.75">
      <c r="A1422">
        <v>0</v>
      </c>
      <c r="B1422">
        <v>0</v>
      </c>
    </row>
    <row r="1423" spans="1:2" ht="12.75">
      <c r="A1423">
        <v>0</v>
      </c>
      <c r="B1423">
        <v>0</v>
      </c>
    </row>
    <row r="1424" spans="1:2" ht="12.75">
      <c r="A1424">
        <v>0</v>
      </c>
      <c r="B1424">
        <v>0</v>
      </c>
    </row>
    <row r="1425" spans="1:2" ht="12.75">
      <c r="A1425">
        <v>0</v>
      </c>
      <c r="B1425">
        <v>0</v>
      </c>
    </row>
    <row r="1426" spans="1:2" ht="12.75">
      <c r="A1426">
        <v>0</v>
      </c>
      <c r="B1426">
        <v>0</v>
      </c>
    </row>
    <row r="1427" spans="1:2" ht="12.75">
      <c r="A1427">
        <v>0</v>
      </c>
      <c r="B1427">
        <v>0</v>
      </c>
    </row>
    <row r="1428" spans="1:2" ht="12.75">
      <c r="A1428">
        <v>0</v>
      </c>
      <c r="B1428">
        <v>0</v>
      </c>
    </row>
    <row r="1429" spans="1:2" ht="12.75">
      <c r="A1429">
        <v>0</v>
      </c>
      <c r="B1429">
        <v>0</v>
      </c>
    </row>
    <row r="1430" spans="1:2" ht="12.75">
      <c r="A1430">
        <v>0</v>
      </c>
      <c r="B1430">
        <v>0</v>
      </c>
    </row>
    <row r="1431" spans="1:2" ht="12.75">
      <c r="A1431">
        <v>0</v>
      </c>
      <c r="B1431">
        <v>0</v>
      </c>
    </row>
    <row r="1432" spans="1:2" ht="12.75">
      <c r="A1432">
        <v>0</v>
      </c>
      <c r="B1432">
        <v>0</v>
      </c>
    </row>
    <row r="1433" spans="1:2" ht="12.75">
      <c r="A1433">
        <v>0</v>
      </c>
      <c r="B1433">
        <v>0</v>
      </c>
    </row>
    <row r="1434" spans="1:2" ht="12.75">
      <c r="A1434">
        <v>0</v>
      </c>
      <c r="B1434">
        <v>0</v>
      </c>
    </row>
    <row r="1435" spans="1:2" ht="12.75">
      <c r="A1435">
        <v>0</v>
      </c>
      <c r="B1435">
        <v>0</v>
      </c>
    </row>
    <row r="1436" spans="1:2" ht="12.75">
      <c r="A1436">
        <v>0</v>
      </c>
      <c r="B1436">
        <v>0</v>
      </c>
    </row>
    <row r="1437" spans="1:2" ht="12.75">
      <c r="A1437">
        <v>0</v>
      </c>
      <c r="B1437">
        <v>0</v>
      </c>
    </row>
    <row r="1438" spans="1:2" ht="12.75">
      <c r="A1438">
        <v>0</v>
      </c>
      <c r="B1438">
        <v>0</v>
      </c>
    </row>
    <row r="1439" spans="1:2" ht="12.75">
      <c r="A1439">
        <v>0</v>
      </c>
      <c r="B1439">
        <v>0</v>
      </c>
    </row>
    <row r="1440" spans="1:2" ht="12.75">
      <c r="A1440">
        <v>0</v>
      </c>
      <c r="B1440">
        <v>0</v>
      </c>
    </row>
    <row r="1441" spans="1:2" ht="12.75">
      <c r="A1441">
        <v>0</v>
      </c>
      <c r="B1441">
        <v>0</v>
      </c>
    </row>
    <row r="1442" spans="1:2" ht="12.75">
      <c r="A1442">
        <v>0</v>
      </c>
      <c r="B1442">
        <v>0</v>
      </c>
    </row>
    <row r="1443" spans="1:2" ht="12.75">
      <c r="A1443">
        <v>0</v>
      </c>
      <c r="B1443">
        <v>0</v>
      </c>
    </row>
    <row r="1444" spans="1:2" ht="12.75">
      <c r="A1444">
        <v>0</v>
      </c>
      <c r="B1444">
        <v>0</v>
      </c>
    </row>
    <row r="1445" spans="1:2" ht="12.75">
      <c r="A1445">
        <v>0</v>
      </c>
      <c r="B1445">
        <v>0</v>
      </c>
    </row>
    <row r="1446" spans="1:2" ht="12.75">
      <c r="A1446">
        <v>0</v>
      </c>
      <c r="B1446">
        <v>0</v>
      </c>
    </row>
    <row r="1447" spans="1:2" ht="12.75">
      <c r="A1447">
        <v>0</v>
      </c>
      <c r="B1447">
        <v>0</v>
      </c>
    </row>
    <row r="1448" spans="1:2" ht="12.75">
      <c r="A1448">
        <v>0</v>
      </c>
      <c r="B1448">
        <v>0</v>
      </c>
    </row>
    <row r="1449" spans="1:2" ht="12.75">
      <c r="A1449">
        <v>0</v>
      </c>
      <c r="B1449">
        <v>0</v>
      </c>
    </row>
    <row r="1450" spans="1:2" ht="12.75">
      <c r="A1450">
        <v>0</v>
      </c>
      <c r="B1450">
        <v>0</v>
      </c>
    </row>
    <row r="1451" spans="1:2" ht="12.75">
      <c r="A1451">
        <v>0</v>
      </c>
      <c r="B1451">
        <v>0</v>
      </c>
    </row>
    <row r="1452" spans="1:2" ht="12.75">
      <c r="A1452">
        <v>0</v>
      </c>
      <c r="B1452">
        <v>0</v>
      </c>
    </row>
    <row r="1453" spans="1:2" ht="12.75">
      <c r="A1453">
        <v>0</v>
      </c>
      <c r="B1453">
        <v>0</v>
      </c>
    </row>
    <row r="1454" spans="1:2" ht="12.75">
      <c r="A1454">
        <v>0</v>
      </c>
      <c r="B1454">
        <v>0</v>
      </c>
    </row>
    <row r="1455" spans="1:2" ht="12.75">
      <c r="A1455">
        <v>0</v>
      </c>
      <c r="B1455">
        <v>0</v>
      </c>
    </row>
    <row r="1456" spans="1:2" ht="12.75">
      <c r="A1456">
        <v>0</v>
      </c>
      <c r="B1456">
        <v>0</v>
      </c>
    </row>
    <row r="1457" spans="1:2" ht="12.75">
      <c r="A1457">
        <v>0</v>
      </c>
      <c r="B1457">
        <v>0</v>
      </c>
    </row>
    <row r="1458" spans="1:2" ht="12.75">
      <c r="A1458">
        <v>0</v>
      </c>
      <c r="B1458">
        <v>0</v>
      </c>
    </row>
    <row r="1459" spans="1:2" ht="12.75">
      <c r="A1459">
        <v>0</v>
      </c>
      <c r="B1459">
        <v>0</v>
      </c>
    </row>
    <row r="1460" spans="1:2" ht="12.75">
      <c r="A1460">
        <v>0</v>
      </c>
      <c r="B1460">
        <v>0</v>
      </c>
    </row>
    <row r="1461" spans="1:2" ht="12.75">
      <c r="A1461">
        <v>0</v>
      </c>
      <c r="B1461">
        <v>0</v>
      </c>
    </row>
    <row r="1462" spans="1:2" ht="12.75">
      <c r="A1462">
        <v>0</v>
      </c>
      <c r="B1462">
        <v>0</v>
      </c>
    </row>
    <row r="1463" spans="1:2" ht="12.75">
      <c r="A1463">
        <v>0</v>
      </c>
      <c r="B1463">
        <v>0</v>
      </c>
    </row>
    <row r="1464" spans="1:2" ht="12.75">
      <c r="A1464">
        <v>0</v>
      </c>
      <c r="B1464">
        <v>0</v>
      </c>
    </row>
    <row r="1465" spans="1:2" ht="12.75">
      <c r="A1465">
        <v>0</v>
      </c>
      <c r="B1465">
        <v>0</v>
      </c>
    </row>
    <row r="1466" spans="1:2" ht="12.75">
      <c r="A1466">
        <v>0</v>
      </c>
      <c r="B1466">
        <v>0</v>
      </c>
    </row>
    <row r="1467" spans="1:2" ht="12.75">
      <c r="A1467">
        <v>0</v>
      </c>
      <c r="B1467">
        <v>0</v>
      </c>
    </row>
    <row r="1468" spans="1:2" ht="12.75">
      <c r="A1468">
        <v>0</v>
      </c>
      <c r="B1468">
        <v>0</v>
      </c>
    </row>
    <row r="1469" spans="1:2" ht="12.75">
      <c r="A1469">
        <v>0</v>
      </c>
      <c r="B1469">
        <v>0</v>
      </c>
    </row>
    <row r="1470" spans="1:2" ht="12.75">
      <c r="A1470">
        <v>0</v>
      </c>
      <c r="B1470">
        <v>0</v>
      </c>
    </row>
    <row r="1471" spans="1:2" ht="12.75">
      <c r="A1471">
        <v>0</v>
      </c>
      <c r="B1471">
        <v>0</v>
      </c>
    </row>
    <row r="1472" spans="1:2" ht="12.75">
      <c r="A1472">
        <v>0</v>
      </c>
      <c r="B1472">
        <v>0</v>
      </c>
    </row>
    <row r="1473" spans="1:2" ht="12.75">
      <c r="A1473">
        <v>0</v>
      </c>
      <c r="B1473">
        <v>0</v>
      </c>
    </row>
    <row r="1474" spans="1:2" ht="12.75">
      <c r="A1474">
        <v>0</v>
      </c>
      <c r="B1474">
        <v>0</v>
      </c>
    </row>
    <row r="1475" spans="1:2" ht="12.75">
      <c r="A1475">
        <v>0</v>
      </c>
      <c r="B1475">
        <v>0</v>
      </c>
    </row>
    <row r="1476" spans="1:2" ht="12.75">
      <c r="A1476">
        <v>0</v>
      </c>
      <c r="B1476">
        <v>0</v>
      </c>
    </row>
    <row r="1477" spans="1:2" ht="12.75">
      <c r="A1477">
        <v>0</v>
      </c>
      <c r="B1477">
        <v>0</v>
      </c>
    </row>
    <row r="1478" spans="1:2" ht="12.75">
      <c r="A1478">
        <v>0</v>
      </c>
      <c r="B1478">
        <v>0</v>
      </c>
    </row>
    <row r="1479" spans="1:2" ht="12.75">
      <c r="A1479">
        <v>0</v>
      </c>
      <c r="B1479">
        <v>0</v>
      </c>
    </row>
    <row r="1480" spans="1:2" ht="12.75">
      <c r="A1480">
        <v>0</v>
      </c>
      <c r="B1480">
        <v>0</v>
      </c>
    </row>
    <row r="1481" spans="1:2" ht="12.75">
      <c r="A1481">
        <v>0</v>
      </c>
      <c r="B1481">
        <v>0</v>
      </c>
    </row>
    <row r="1482" spans="1:2" ht="12.75">
      <c r="A1482">
        <v>0</v>
      </c>
      <c r="B1482">
        <v>0</v>
      </c>
    </row>
    <row r="1483" spans="1:2" ht="12.75">
      <c r="A1483">
        <v>0</v>
      </c>
      <c r="B1483">
        <v>0</v>
      </c>
    </row>
    <row r="1484" spans="1:2" ht="12.75">
      <c r="A1484">
        <v>0</v>
      </c>
      <c r="B1484">
        <v>0</v>
      </c>
    </row>
    <row r="1485" spans="1:2" ht="12.75">
      <c r="A1485">
        <v>0</v>
      </c>
      <c r="B1485">
        <v>0</v>
      </c>
    </row>
    <row r="1486" spans="1:2" ht="12.75">
      <c r="A1486">
        <v>0</v>
      </c>
      <c r="B1486">
        <v>0</v>
      </c>
    </row>
    <row r="1487" spans="1:2" ht="12.75">
      <c r="A1487">
        <v>0</v>
      </c>
      <c r="B1487">
        <v>0</v>
      </c>
    </row>
    <row r="1488" spans="1:2" ht="12.75">
      <c r="A1488">
        <v>0</v>
      </c>
      <c r="B1488">
        <v>0</v>
      </c>
    </row>
    <row r="1489" spans="1:2" ht="12.75">
      <c r="A1489">
        <v>0</v>
      </c>
      <c r="B1489">
        <v>0</v>
      </c>
    </row>
    <row r="1490" spans="1:2" ht="12.75">
      <c r="A1490">
        <v>0</v>
      </c>
      <c r="B1490">
        <v>0</v>
      </c>
    </row>
    <row r="1491" spans="1:2" ht="12.75">
      <c r="A1491">
        <v>0</v>
      </c>
      <c r="B1491">
        <v>0</v>
      </c>
    </row>
    <row r="1492" spans="1:2" ht="12.75">
      <c r="A1492">
        <v>0</v>
      </c>
      <c r="B1492">
        <v>0</v>
      </c>
    </row>
    <row r="1493" spans="1:2" ht="12.75">
      <c r="A1493">
        <v>0</v>
      </c>
      <c r="B1493">
        <v>0</v>
      </c>
    </row>
    <row r="1494" spans="1:2" ht="12.75">
      <c r="A1494">
        <v>0</v>
      </c>
      <c r="B1494">
        <v>0</v>
      </c>
    </row>
    <row r="1495" spans="1:2" ht="12.75">
      <c r="A1495">
        <v>0</v>
      </c>
      <c r="B1495">
        <v>0</v>
      </c>
    </row>
    <row r="1496" spans="1:2" ht="12.75">
      <c r="A1496">
        <v>0</v>
      </c>
      <c r="B1496">
        <v>0</v>
      </c>
    </row>
    <row r="1497" spans="1:2" ht="12.75">
      <c r="A1497">
        <v>0</v>
      </c>
      <c r="B1497">
        <v>0</v>
      </c>
    </row>
    <row r="1498" spans="1:2" ht="12.75">
      <c r="A1498">
        <v>0</v>
      </c>
      <c r="B1498">
        <v>0</v>
      </c>
    </row>
    <row r="1499" spans="1:2" ht="12.75">
      <c r="A1499">
        <v>0</v>
      </c>
      <c r="B1499">
        <v>0</v>
      </c>
    </row>
    <row r="1500" spans="1:2" ht="12.75">
      <c r="A1500">
        <v>0</v>
      </c>
      <c r="B1500">
        <v>0</v>
      </c>
    </row>
    <row r="1501" spans="1:2" ht="12.75">
      <c r="A1501">
        <v>0</v>
      </c>
      <c r="B1501">
        <v>0</v>
      </c>
    </row>
    <row r="1502" spans="1:2" ht="12.75">
      <c r="A1502">
        <v>0</v>
      </c>
      <c r="B1502">
        <v>0</v>
      </c>
    </row>
    <row r="1503" spans="1:2" ht="12.75">
      <c r="A1503">
        <v>0</v>
      </c>
      <c r="B1503">
        <v>0</v>
      </c>
    </row>
    <row r="1504" spans="1:2" ht="12.75">
      <c r="A1504">
        <v>0</v>
      </c>
      <c r="B1504">
        <v>0</v>
      </c>
    </row>
    <row r="1505" spans="1:2" ht="12.75">
      <c r="A1505">
        <v>0</v>
      </c>
      <c r="B1505">
        <v>0</v>
      </c>
    </row>
    <row r="1506" spans="1:2" ht="12.75">
      <c r="A1506">
        <v>0</v>
      </c>
      <c r="B1506">
        <v>0</v>
      </c>
    </row>
    <row r="1507" spans="1:2" ht="12.75">
      <c r="A1507">
        <v>0</v>
      </c>
      <c r="B1507">
        <v>0</v>
      </c>
    </row>
    <row r="1508" spans="1:2" ht="12.75">
      <c r="A1508">
        <v>0</v>
      </c>
      <c r="B1508">
        <v>0</v>
      </c>
    </row>
    <row r="1509" spans="1:2" ht="12.75">
      <c r="A1509">
        <v>0</v>
      </c>
      <c r="B1509">
        <v>0</v>
      </c>
    </row>
    <row r="1510" spans="1:2" ht="12.75">
      <c r="A1510">
        <v>0</v>
      </c>
      <c r="B1510">
        <v>0</v>
      </c>
    </row>
    <row r="1511" spans="1:2" ht="12.75">
      <c r="A1511">
        <v>0</v>
      </c>
      <c r="B1511">
        <v>0</v>
      </c>
    </row>
    <row r="1512" spans="1:2" ht="12.75">
      <c r="A1512">
        <v>0</v>
      </c>
      <c r="B1512">
        <v>0</v>
      </c>
    </row>
    <row r="1513" spans="1:2" ht="12.75">
      <c r="A1513">
        <v>0</v>
      </c>
      <c r="B1513">
        <v>0</v>
      </c>
    </row>
    <row r="1514" spans="1:2" ht="12.75">
      <c r="A1514">
        <v>0</v>
      </c>
      <c r="B1514">
        <v>0</v>
      </c>
    </row>
    <row r="1515" spans="1:2" ht="12.75">
      <c r="A1515">
        <v>0</v>
      </c>
      <c r="B1515">
        <v>0</v>
      </c>
    </row>
    <row r="1516" spans="1:2" ht="12.75">
      <c r="A1516">
        <v>0</v>
      </c>
      <c r="B1516">
        <v>0</v>
      </c>
    </row>
    <row r="1517" spans="1:2" ht="12.75">
      <c r="A1517">
        <v>0</v>
      </c>
      <c r="B1517">
        <v>0</v>
      </c>
    </row>
    <row r="1518" spans="1:2" ht="12.75">
      <c r="A1518">
        <v>0</v>
      </c>
      <c r="B1518">
        <v>0</v>
      </c>
    </row>
    <row r="1519" spans="1:2" ht="12.75">
      <c r="A1519">
        <v>0</v>
      </c>
      <c r="B1519">
        <v>0</v>
      </c>
    </row>
    <row r="1520" spans="1:2" ht="12.75">
      <c r="A1520">
        <v>0</v>
      </c>
      <c r="B1520">
        <v>0</v>
      </c>
    </row>
    <row r="1521" spans="1:2" ht="12.75">
      <c r="A1521">
        <v>0</v>
      </c>
      <c r="B1521">
        <v>0</v>
      </c>
    </row>
    <row r="1522" spans="1:2" ht="12.75">
      <c r="A1522">
        <v>0</v>
      </c>
      <c r="B1522">
        <v>0</v>
      </c>
    </row>
    <row r="1523" spans="1:2" ht="12.75">
      <c r="A1523">
        <v>0</v>
      </c>
      <c r="B1523">
        <v>0</v>
      </c>
    </row>
    <row r="1524" spans="1:2" ht="12.75">
      <c r="A1524">
        <v>0</v>
      </c>
      <c r="B1524">
        <v>0</v>
      </c>
    </row>
    <row r="1525" spans="1:2" ht="12.75">
      <c r="A1525">
        <v>0</v>
      </c>
      <c r="B1525">
        <v>0</v>
      </c>
    </row>
    <row r="1526" spans="1:2" ht="12.75">
      <c r="A1526">
        <v>0</v>
      </c>
      <c r="B1526">
        <v>0</v>
      </c>
    </row>
    <row r="1527" spans="1:2" ht="12.75">
      <c r="A1527">
        <v>0</v>
      </c>
      <c r="B1527">
        <v>0</v>
      </c>
    </row>
    <row r="1528" spans="1:2" ht="12.75">
      <c r="A1528">
        <v>0</v>
      </c>
      <c r="B1528">
        <v>0</v>
      </c>
    </row>
    <row r="1529" spans="1:2" ht="12.75">
      <c r="A1529">
        <v>0</v>
      </c>
      <c r="B1529">
        <v>0</v>
      </c>
    </row>
    <row r="1530" spans="1:2" ht="12.75">
      <c r="A1530">
        <v>0</v>
      </c>
      <c r="B1530">
        <v>0</v>
      </c>
    </row>
    <row r="1531" spans="1:2" ht="12.75">
      <c r="A1531">
        <v>0</v>
      </c>
      <c r="B1531">
        <v>0</v>
      </c>
    </row>
    <row r="1532" spans="1:2" ht="12.75">
      <c r="A1532">
        <v>0</v>
      </c>
      <c r="B1532">
        <v>0</v>
      </c>
    </row>
    <row r="1533" spans="1:2" ht="12.75">
      <c r="A1533">
        <v>0</v>
      </c>
      <c r="B1533">
        <v>0</v>
      </c>
    </row>
    <row r="1534" spans="1:2" ht="12.75">
      <c r="A1534">
        <v>0</v>
      </c>
      <c r="B1534">
        <v>0</v>
      </c>
    </row>
    <row r="1535" spans="1:2" ht="12.75">
      <c r="A1535">
        <v>0</v>
      </c>
      <c r="B1535">
        <v>0</v>
      </c>
    </row>
    <row r="1536" spans="1:2" ht="12.75">
      <c r="A1536">
        <v>0</v>
      </c>
      <c r="B1536">
        <v>0</v>
      </c>
    </row>
    <row r="1537" spans="1:2" ht="12.75">
      <c r="A1537">
        <v>0</v>
      </c>
      <c r="B1537">
        <v>0</v>
      </c>
    </row>
    <row r="1538" spans="1:2" ht="12.75">
      <c r="A1538">
        <v>0</v>
      </c>
      <c r="B1538">
        <v>0</v>
      </c>
    </row>
    <row r="1539" spans="1:2" ht="12.75">
      <c r="A1539">
        <v>0</v>
      </c>
      <c r="B1539">
        <v>0</v>
      </c>
    </row>
    <row r="1540" spans="1:2" ht="12.75">
      <c r="A1540">
        <v>0</v>
      </c>
      <c r="B1540">
        <v>0</v>
      </c>
    </row>
    <row r="1541" spans="1:2" ht="12.75">
      <c r="A1541">
        <v>0</v>
      </c>
      <c r="B1541">
        <v>0</v>
      </c>
    </row>
    <row r="1542" spans="1:2" ht="12.75">
      <c r="A1542">
        <v>0</v>
      </c>
      <c r="B1542">
        <v>0</v>
      </c>
    </row>
    <row r="1543" spans="1:2" ht="12.75">
      <c r="A1543">
        <v>0</v>
      </c>
      <c r="B1543">
        <v>0</v>
      </c>
    </row>
    <row r="1544" spans="1:2" ht="12.75">
      <c r="A1544">
        <v>0</v>
      </c>
      <c r="B1544">
        <v>0</v>
      </c>
    </row>
    <row r="1545" spans="1:2" ht="12.75">
      <c r="A1545">
        <v>0</v>
      </c>
      <c r="B1545">
        <v>0</v>
      </c>
    </row>
    <row r="1546" spans="1:2" ht="12.75">
      <c r="A1546">
        <v>0</v>
      </c>
      <c r="B1546">
        <v>0</v>
      </c>
    </row>
    <row r="1547" spans="1:2" ht="12.75">
      <c r="A1547">
        <v>0</v>
      </c>
      <c r="B1547">
        <v>0</v>
      </c>
    </row>
    <row r="1548" spans="1:2" ht="12.75">
      <c r="A1548">
        <v>0</v>
      </c>
      <c r="B1548">
        <v>0</v>
      </c>
    </row>
    <row r="1549" spans="1:2" ht="12.75">
      <c r="A1549">
        <v>0</v>
      </c>
      <c r="B1549">
        <v>0</v>
      </c>
    </row>
    <row r="1550" spans="1:2" ht="12.75">
      <c r="A1550">
        <v>0</v>
      </c>
      <c r="B1550">
        <v>0</v>
      </c>
    </row>
    <row r="1551" spans="1:2" ht="12.75">
      <c r="A1551">
        <v>0</v>
      </c>
      <c r="B1551">
        <v>0</v>
      </c>
    </row>
    <row r="1552" spans="1:2" ht="12.75">
      <c r="A1552">
        <v>0</v>
      </c>
      <c r="B1552">
        <v>0</v>
      </c>
    </row>
    <row r="1553" spans="1:2" ht="12.75">
      <c r="A1553">
        <v>0</v>
      </c>
      <c r="B1553">
        <v>0</v>
      </c>
    </row>
    <row r="1554" spans="1:2" ht="12.75">
      <c r="A1554">
        <v>0</v>
      </c>
      <c r="B1554">
        <v>0</v>
      </c>
    </row>
    <row r="1555" spans="1:2" ht="12.75">
      <c r="A1555">
        <v>0</v>
      </c>
      <c r="B1555">
        <v>0</v>
      </c>
    </row>
    <row r="1556" spans="1:2" ht="12.75">
      <c r="A1556">
        <v>0</v>
      </c>
      <c r="B1556">
        <v>0</v>
      </c>
    </row>
    <row r="1557" spans="1:2" ht="12.75">
      <c r="A1557">
        <v>0</v>
      </c>
      <c r="B1557">
        <v>0</v>
      </c>
    </row>
    <row r="1558" spans="1:2" ht="12.75">
      <c r="A1558">
        <v>0</v>
      </c>
      <c r="B1558">
        <v>0</v>
      </c>
    </row>
    <row r="1559" spans="1:2" ht="12.75">
      <c r="A1559">
        <v>0</v>
      </c>
      <c r="B1559">
        <v>0</v>
      </c>
    </row>
    <row r="1560" spans="1:2" ht="12.75">
      <c r="A1560">
        <v>0</v>
      </c>
      <c r="B1560">
        <v>0</v>
      </c>
    </row>
    <row r="1561" spans="1:2" ht="12.75">
      <c r="A1561">
        <v>0</v>
      </c>
      <c r="B1561">
        <v>0</v>
      </c>
    </row>
    <row r="1562" spans="1:2" ht="12.75">
      <c r="A1562">
        <v>0</v>
      </c>
      <c r="B1562">
        <v>0</v>
      </c>
    </row>
    <row r="1563" spans="1:2" ht="12.75">
      <c r="A1563">
        <v>0</v>
      </c>
      <c r="B1563">
        <v>0</v>
      </c>
    </row>
    <row r="1564" spans="1:2" ht="12.75">
      <c r="A1564">
        <v>0</v>
      </c>
      <c r="B1564">
        <v>0</v>
      </c>
    </row>
    <row r="1565" spans="1:2" ht="12.75">
      <c r="A1565">
        <v>0</v>
      </c>
      <c r="B1565">
        <v>0</v>
      </c>
    </row>
    <row r="1566" spans="1:2" ht="12.75">
      <c r="A1566">
        <v>0</v>
      </c>
      <c r="B1566">
        <v>0</v>
      </c>
    </row>
    <row r="1567" spans="1:2" ht="12.75">
      <c r="A1567">
        <v>0</v>
      </c>
      <c r="B1567">
        <v>0</v>
      </c>
    </row>
    <row r="1568" spans="1:2" ht="12.75">
      <c r="A1568">
        <v>0</v>
      </c>
      <c r="B1568">
        <v>0</v>
      </c>
    </row>
    <row r="1569" spans="1:2" ht="12.75">
      <c r="A1569">
        <v>0</v>
      </c>
      <c r="B1569">
        <v>0</v>
      </c>
    </row>
    <row r="1570" spans="1:2" ht="12.75">
      <c r="A1570">
        <v>0</v>
      </c>
      <c r="B1570">
        <v>0</v>
      </c>
    </row>
    <row r="1571" spans="1:2" ht="12.75">
      <c r="A1571">
        <v>0</v>
      </c>
      <c r="B1571">
        <v>0</v>
      </c>
    </row>
    <row r="1572" spans="1:2" ht="12.75">
      <c r="A1572">
        <v>0</v>
      </c>
      <c r="B1572">
        <v>0</v>
      </c>
    </row>
    <row r="1573" spans="1:2" ht="12.75">
      <c r="A1573">
        <v>0</v>
      </c>
      <c r="B1573">
        <v>0</v>
      </c>
    </row>
    <row r="1574" spans="1:2" ht="12.75">
      <c r="A1574">
        <v>0</v>
      </c>
      <c r="B1574">
        <v>0</v>
      </c>
    </row>
    <row r="1575" spans="1:2" ht="12.75">
      <c r="A1575">
        <v>0</v>
      </c>
      <c r="B1575">
        <v>0</v>
      </c>
    </row>
    <row r="1576" spans="1:2" ht="12.75">
      <c r="A1576">
        <v>0</v>
      </c>
      <c r="B1576">
        <v>0</v>
      </c>
    </row>
    <row r="1577" spans="1:2" ht="12.75">
      <c r="A1577">
        <v>0</v>
      </c>
      <c r="B1577">
        <v>0</v>
      </c>
    </row>
    <row r="1578" spans="1:2" ht="12.75">
      <c r="A1578">
        <v>0</v>
      </c>
      <c r="B1578">
        <v>0</v>
      </c>
    </row>
    <row r="1579" spans="1:2" ht="12.75">
      <c r="A1579">
        <v>0</v>
      </c>
      <c r="B1579">
        <v>0</v>
      </c>
    </row>
    <row r="1580" spans="1:2" ht="12.75">
      <c r="A1580">
        <v>0</v>
      </c>
      <c r="B1580">
        <v>0</v>
      </c>
    </row>
    <row r="1581" spans="1:2" ht="12.75">
      <c r="A1581">
        <v>0</v>
      </c>
      <c r="B1581">
        <v>0</v>
      </c>
    </row>
    <row r="1582" spans="1:2" ht="12.75">
      <c r="A1582">
        <v>0</v>
      </c>
      <c r="B1582">
        <v>0</v>
      </c>
    </row>
    <row r="1583" spans="1:2" ht="12.75">
      <c r="A1583">
        <v>0</v>
      </c>
      <c r="B1583">
        <v>0</v>
      </c>
    </row>
    <row r="1584" spans="1:2" ht="12.75">
      <c r="A1584">
        <v>0</v>
      </c>
      <c r="B1584">
        <v>0</v>
      </c>
    </row>
    <row r="1585" spans="1:2" ht="12.75">
      <c r="A1585">
        <v>0</v>
      </c>
      <c r="B1585">
        <v>0</v>
      </c>
    </row>
    <row r="1586" spans="1:2" ht="12.75">
      <c r="A1586">
        <v>0</v>
      </c>
      <c r="B1586">
        <v>0</v>
      </c>
    </row>
    <row r="1587" spans="1:2" ht="12.75">
      <c r="A1587">
        <v>0</v>
      </c>
      <c r="B1587">
        <v>0</v>
      </c>
    </row>
    <row r="1588" spans="1:2" ht="12.75">
      <c r="A1588">
        <v>0</v>
      </c>
      <c r="B1588">
        <v>0</v>
      </c>
    </row>
    <row r="1589" spans="1:2" ht="12.75">
      <c r="A1589">
        <v>0</v>
      </c>
      <c r="B1589">
        <v>0</v>
      </c>
    </row>
    <row r="1590" spans="1:2" ht="12.75">
      <c r="A1590">
        <v>0</v>
      </c>
      <c r="B1590">
        <v>0</v>
      </c>
    </row>
    <row r="1591" spans="1:2" ht="12.75">
      <c r="A1591">
        <v>0</v>
      </c>
      <c r="B1591">
        <v>0</v>
      </c>
    </row>
    <row r="1592" spans="1:2" ht="12.75">
      <c r="A1592">
        <v>0</v>
      </c>
      <c r="B1592">
        <v>0</v>
      </c>
    </row>
    <row r="1593" spans="1:2" ht="12.75">
      <c r="A1593">
        <v>0</v>
      </c>
      <c r="B1593">
        <v>0</v>
      </c>
    </row>
    <row r="1594" spans="1:2" ht="12.75">
      <c r="A1594">
        <v>0</v>
      </c>
      <c r="B1594">
        <v>0</v>
      </c>
    </row>
    <row r="1595" spans="1:2" ht="12.75">
      <c r="A1595">
        <v>0</v>
      </c>
      <c r="B1595">
        <v>0</v>
      </c>
    </row>
    <row r="1596" spans="1:2" ht="12.75">
      <c r="A1596">
        <v>0</v>
      </c>
      <c r="B1596">
        <v>0</v>
      </c>
    </row>
    <row r="1597" spans="1:2" ht="12.75">
      <c r="A1597">
        <v>0</v>
      </c>
      <c r="B1597">
        <v>0</v>
      </c>
    </row>
    <row r="1598" spans="1:2" ht="12.75">
      <c r="A1598">
        <v>0</v>
      </c>
      <c r="B1598">
        <v>0</v>
      </c>
    </row>
    <row r="1599" spans="1:2" ht="12.75">
      <c r="A1599">
        <v>0</v>
      </c>
      <c r="B1599">
        <v>0</v>
      </c>
    </row>
    <row r="1600" spans="1:2" ht="12.75">
      <c r="A1600">
        <v>0</v>
      </c>
      <c r="B1600">
        <v>0</v>
      </c>
    </row>
    <row r="1601" spans="1:2" ht="12.75">
      <c r="A1601">
        <v>0</v>
      </c>
      <c r="B1601">
        <v>0</v>
      </c>
    </row>
    <row r="1602" spans="1:2" ht="12.75">
      <c r="A1602">
        <v>0</v>
      </c>
      <c r="B1602">
        <v>0</v>
      </c>
    </row>
    <row r="1603" spans="1:2" ht="12.75">
      <c r="A1603">
        <v>0</v>
      </c>
      <c r="B1603">
        <v>0</v>
      </c>
    </row>
    <row r="1604" spans="1:2" ht="12.75">
      <c r="A1604">
        <v>0</v>
      </c>
      <c r="B1604">
        <v>0</v>
      </c>
    </row>
    <row r="1605" spans="1:2" ht="12.75">
      <c r="A1605">
        <v>0</v>
      </c>
      <c r="B1605">
        <v>0</v>
      </c>
    </row>
    <row r="1606" spans="1:2" ht="12.75">
      <c r="A1606">
        <v>0</v>
      </c>
      <c r="B1606">
        <v>0</v>
      </c>
    </row>
    <row r="1607" spans="1:2" ht="12.75">
      <c r="A1607">
        <v>0</v>
      </c>
      <c r="B1607">
        <v>0</v>
      </c>
    </row>
    <row r="1608" spans="1:2" ht="12.75">
      <c r="A1608">
        <v>0</v>
      </c>
      <c r="B1608">
        <v>0</v>
      </c>
    </row>
    <row r="1609" spans="1:2" ht="12.75">
      <c r="A1609">
        <v>0</v>
      </c>
      <c r="B1609">
        <v>0</v>
      </c>
    </row>
    <row r="1610" spans="1:2" ht="12.75">
      <c r="A1610">
        <v>0</v>
      </c>
      <c r="B1610">
        <v>0</v>
      </c>
    </row>
    <row r="1611" spans="1:2" ht="12.75">
      <c r="A1611">
        <v>0</v>
      </c>
      <c r="B1611">
        <v>0</v>
      </c>
    </row>
    <row r="1612" spans="1:2" ht="12.75">
      <c r="A1612">
        <v>0</v>
      </c>
      <c r="B1612">
        <v>0</v>
      </c>
    </row>
    <row r="1613" spans="1:2" ht="12.75">
      <c r="A1613">
        <v>0</v>
      </c>
      <c r="B1613">
        <v>0</v>
      </c>
    </row>
    <row r="1614" spans="1:2" ht="12.75">
      <c r="A1614">
        <v>0</v>
      </c>
      <c r="B1614">
        <v>0</v>
      </c>
    </row>
    <row r="1615" spans="1:2" ht="12.75">
      <c r="A1615">
        <v>0</v>
      </c>
      <c r="B1615">
        <v>0</v>
      </c>
    </row>
    <row r="1616" spans="1:2" ht="12.75">
      <c r="A1616">
        <v>0</v>
      </c>
      <c r="B1616">
        <v>0</v>
      </c>
    </row>
    <row r="1617" spans="1:2" ht="12.75">
      <c r="A1617">
        <v>0</v>
      </c>
      <c r="B1617">
        <v>0</v>
      </c>
    </row>
    <row r="1618" spans="1:2" ht="12.75">
      <c r="A1618">
        <v>0</v>
      </c>
      <c r="B1618">
        <v>0</v>
      </c>
    </row>
    <row r="1619" spans="1:2" ht="12.75">
      <c r="A1619">
        <v>0</v>
      </c>
      <c r="B1619">
        <v>0</v>
      </c>
    </row>
    <row r="1620" spans="1:2" ht="12.75">
      <c r="A1620">
        <v>0</v>
      </c>
      <c r="B1620">
        <v>0</v>
      </c>
    </row>
    <row r="1621" spans="1:2" ht="12.75">
      <c r="A1621">
        <v>0</v>
      </c>
      <c r="B1621">
        <v>0</v>
      </c>
    </row>
    <row r="1622" spans="1:2" ht="12.75">
      <c r="A1622">
        <v>0</v>
      </c>
      <c r="B1622">
        <v>0</v>
      </c>
    </row>
    <row r="1623" spans="1:2" ht="12.75">
      <c r="A1623">
        <v>0</v>
      </c>
      <c r="B1623">
        <v>0</v>
      </c>
    </row>
    <row r="1624" spans="1:2" ht="12.75">
      <c r="A1624">
        <v>0</v>
      </c>
      <c r="B1624">
        <v>0</v>
      </c>
    </row>
    <row r="1625" spans="1:2" ht="12.75">
      <c r="A1625">
        <v>0</v>
      </c>
      <c r="B1625">
        <v>0</v>
      </c>
    </row>
    <row r="1626" spans="1:2" ht="12.75">
      <c r="A1626">
        <v>0</v>
      </c>
      <c r="B1626">
        <v>0</v>
      </c>
    </row>
    <row r="1627" spans="1:2" ht="12.75">
      <c r="A1627">
        <v>0</v>
      </c>
      <c r="B1627">
        <v>0</v>
      </c>
    </row>
    <row r="1628" spans="1:2" ht="12.75">
      <c r="A1628">
        <v>0</v>
      </c>
      <c r="B1628">
        <v>0</v>
      </c>
    </row>
    <row r="1629" spans="1:2" ht="12.75">
      <c r="A1629">
        <v>0</v>
      </c>
      <c r="B1629">
        <v>0</v>
      </c>
    </row>
    <row r="1630" spans="1:2" ht="12.75">
      <c r="A1630">
        <v>0</v>
      </c>
      <c r="B1630">
        <v>0</v>
      </c>
    </row>
    <row r="1631" spans="1:2" ht="12.75">
      <c r="A1631">
        <v>0</v>
      </c>
      <c r="B1631">
        <v>0</v>
      </c>
    </row>
    <row r="1632" spans="1:2" ht="12.75">
      <c r="A1632">
        <v>0</v>
      </c>
      <c r="B1632">
        <v>0</v>
      </c>
    </row>
    <row r="1633" spans="1:2" ht="12.75">
      <c r="A1633">
        <v>0</v>
      </c>
      <c r="B1633">
        <v>0</v>
      </c>
    </row>
    <row r="1634" spans="1:2" ht="12.75">
      <c r="A1634">
        <v>0</v>
      </c>
      <c r="B1634">
        <v>0</v>
      </c>
    </row>
    <row r="1635" spans="1:2" ht="12.75">
      <c r="A1635">
        <v>0</v>
      </c>
      <c r="B1635">
        <v>0</v>
      </c>
    </row>
    <row r="1636" spans="1:2" ht="12.75">
      <c r="A1636">
        <v>0</v>
      </c>
      <c r="B1636">
        <v>0</v>
      </c>
    </row>
    <row r="1637" spans="1:2" ht="12.75">
      <c r="A1637">
        <v>0</v>
      </c>
      <c r="B1637">
        <v>0</v>
      </c>
    </row>
    <row r="1638" spans="1:2" ht="12.75">
      <c r="A1638">
        <v>0</v>
      </c>
      <c r="B1638">
        <v>0</v>
      </c>
    </row>
    <row r="1639" spans="1:2" ht="12.75">
      <c r="A1639">
        <v>0</v>
      </c>
      <c r="B1639">
        <v>0</v>
      </c>
    </row>
    <row r="1640" spans="1:2" ht="12.75">
      <c r="A1640">
        <v>0</v>
      </c>
      <c r="B1640">
        <v>0</v>
      </c>
    </row>
    <row r="1641" spans="1:2" ht="12.75">
      <c r="A1641">
        <v>0</v>
      </c>
      <c r="B1641">
        <v>0</v>
      </c>
    </row>
    <row r="1642" spans="1:2" ht="12.75">
      <c r="A1642">
        <v>0</v>
      </c>
      <c r="B1642">
        <v>0</v>
      </c>
    </row>
    <row r="1643" spans="1:2" ht="12.75">
      <c r="A1643">
        <v>0</v>
      </c>
      <c r="B1643">
        <v>0</v>
      </c>
    </row>
    <row r="1644" spans="1:2" ht="12.75">
      <c r="A1644">
        <v>0</v>
      </c>
      <c r="B1644">
        <v>0</v>
      </c>
    </row>
    <row r="1645" spans="1:2" ht="12.75">
      <c r="A1645">
        <v>0</v>
      </c>
      <c r="B1645">
        <v>0</v>
      </c>
    </row>
    <row r="1646" spans="1:2" ht="12.75">
      <c r="A1646">
        <v>0</v>
      </c>
      <c r="B1646">
        <v>0</v>
      </c>
    </row>
    <row r="1647" spans="1:2" ht="12.75">
      <c r="A1647">
        <v>0</v>
      </c>
      <c r="B1647">
        <v>0</v>
      </c>
    </row>
    <row r="1648" spans="1:2" ht="12.75">
      <c r="A1648">
        <v>0</v>
      </c>
      <c r="B1648">
        <v>0</v>
      </c>
    </row>
    <row r="1649" spans="1:2" ht="12.75">
      <c r="A1649">
        <v>0</v>
      </c>
      <c r="B1649">
        <v>0</v>
      </c>
    </row>
    <row r="1650" spans="1:2" ht="12.75">
      <c r="A1650">
        <v>0</v>
      </c>
      <c r="B1650">
        <v>0</v>
      </c>
    </row>
    <row r="1651" spans="1:2" ht="12.75">
      <c r="A1651">
        <v>0</v>
      </c>
      <c r="B1651">
        <v>0</v>
      </c>
    </row>
    <row r="1652" spans="1:2" ht="12.75">
      <c r="A1652">
        <v>0</v>
      </c>
      <c r="B1652">
        <v>0</v>
      </c>
    </row>
    <row r="1653" spans="1:2" ht="12.75">
      <c r="A1653">
        <v>0</v>
      </c>
      <c r="B1653">
        <v>0</v>
      </c>
    </row>
    <row r="1654" spans="1:2" ht="12.75">
      <c r="A1654">
        <v>0</v>
      </c>
      <c r="B1654">
        <v>0</v>
      </c>
    </row>
    <row r="1655" spans="1:2" ht="12.75">
      <c r="A1655">
        <v>0</v>
      </c>
      <c r="B1655">
        <v>0</v>
      </c>
    </row>
    <row r="1656" spans="1:2" ht="12.75">
      <c r="A1656">
        <v>0</v>
      </c>
      <c r="B1656">
        <v>0</v>
      </c>
    </row>
    <row r="1657" spans="1:2" ht="12.75">
      <c r="A1657">
        <v>0</v>
      </c>
      <c r="B1657">
        <v>0</v>
      </c>
    </row>
    <row r="1658" spans="1:2" ht="12.75">
      <c r="A1658">
        <v>0</v>
      </c>
      <c r="B1658">
        <v>0</v>
      </c>
    </row>
    <row r="1659" spans="1:2" ht="12.75">
      <c r="A1659">
        <v>0</v>
      </c>
      <c r="B1659">
        <v>0</v>
      </c>
    </row>
    <row r="1660" spans="1:2" ht="12.75">
      <c r="A1660">
        <v>0</v>
      </c>
      <c r="B1660">
        <v>0</v>
      </c>
    </row>
    <row r="1661" spans="1:2" ht="12.75">
      <c r="A1661">
        <v>0</v>
      </c>
      <c r="B1661">
        <v>0</v>
      </c>
    </row>
    <row r="1662" spans="1:2" ht="12.75">
      <c r="A1662">
        <v>0</v>
      </c>
      <c r="B1662">
        <v>0</v>
      </c>
    </row>
    <row r="1663" spans="1:2" ht="12.75">
      <c r="A1663">
        <v>0</v>
      </c>
      <c r="B1663">
        <v>0</v>
      </c>
    </row>
    <row r="1664" spans="1:2" ht="12.75">
      <c r="A1664">
        <v>0</v>
      </c>
      <c r="B1664">
        <v>0</v>
      </c>
    </row>
    <row r="1665" spans="1:2" ht="12.75">
      <c r="A1665">
        <v>0</v>
      </c>
      <c r="B1665">
        <v>0</v>
      </c>
    </row>
    <row r="1666" spans="1:2" ht="12.75">
      <c r="A1666">
        <v>0</v>
      </c>
      <c r="B1666">
        <v>0</v>
      </c>
    </row>
    <row r="1667" spans="1:2" ht="12.75">
      <c r="A1667">
        <v>0</v>
      </c>
      <c r="B1667">
        <v>0</v>
      </c>
    </row>
    <row r="1668" spans="1:2" ht="12.75">
      <c r="A1668">
        <v>0</v>
      </c>
      <c r="B1668">
        <v>0</v>
      </c>
    </row>
    <row r="1669" spans="1:2" ht="12.75">
      <c r="A1669">
        <v>0</v>
      </c>
      <c r="B1669">
        <v>0</v>
      </c>
    </row>
    <row r="1670" spans="1:2" ht="12.75">
      <c r="A1670">
        <v>0</v>
      </c>
      <c r="B1670">
        <v>0</v>
      </c>
    </row>
    <row r="1671" spans="1:2" ht="12.75">
      <c r="A1671">
        <v>0</v>
      </c>
      <c r="B1671">
        <v>0</v>
      </c>
    </row>
    <row r="1672" spans="1:2" ht="12.75">
      <c r="A1672">
        <v>0</v>
      </c>
      <c r="B1672">
        <v>0</v>
      </c>
    </row>
    <row r="1673" spans="1:2" ht="12.75">
      <c r="A1673">
        <v>0</v>
      </c>
      <c r="B1673">
        <v>0</v>
      </c>
    </row>
    <row r="1674" spans="1:2" ht="12.75">
      <c r="A1674">
        <v>0</v>
      </c>
      <c r="B1674">
        <v>0</v>
      </c>
    </row>
    <row r="1675" spans="1:2" ht="12.75">
      <c r="A1675">
        <v>0</v>
      </c>
      <c r="B1675">
        <v>0</v>
      </c>
    </row>
    <row r="1676" spans="1:2" ht="12.75">
      <c r="A1676">
        <v>0</v>
      </c>
      <c r="B1676">
        <v>0</v>
      </c>
    </row>
    <row r="1677" spans="1:2" ht="12.75">
      <c r="A1677">
        <v>0</v>
      </c>
      <c r="B1677">
        <v>0</v>
      </c>
    </row>
    <row r="1678" spans="1:2" ht="12.75">
      <c r="A1678">
        <v>0</v>
      </c>
      <c r="B1678">
        <v>0</v>
      </c>
    </row>
    <row r="1679" spans="1:2" ht="12.75">
      <c r="A1679">
        <v>0</v>
      </c>
      <c r="B1679">
        <v>0</v>
      </c>
    </row>
    <row r="1680" spans="1:2" ht="12.75">
      <c r="A1680">
        <v>0</v>
      </c>
      <c r="B1680">
        <v>0</v>
      </c>
    </row>
    <row r="1681" spans="1:2" ht="12.75">
      <c r="A1681">
        <v>0</v>
      </c>
      <c r="B1681">
        <v>0</v>
      </c>
    </row>
    <row r="1682" spans="1:2" ht="12.75">
      <c r="A1682">
        <v>0</v>
      </c>
      <c r="B1682">
        <v>0</v>
      </c>
    </row>
    <row r="1683" spans="1:2" ht="12.75">
      <c r="A1683">
        <v>0</v>
      </c>
      <c r="B1683">
        <v>0</v>
      </c>
    </row>
    <row r="1684" spans="1:2" ht="12.75">
      <c r="A1684">
        <v>0</v>
      </c>
      <c r="B1684">
        <v>0</v>
      </c>
    </row>
    <row r="1685" spans="1:2" ht="12.75">
      <c r="A1685">
        <v>0</v>
      </c>
      <c r="B1685">
        <v>0</v>
      </c>
    </row>
    <row r="1686" spans="1:2" ht="12.75">
      <c r="A1686">
        <v>0</v>
      </c>
      <c r="B1686">
        <v>0</v>
      </c>
    </row>
    <row r="1687" spans="1:2" ht="12.75">
      <c r="A1687">
        <v>0</v>
      </c>
      <c r="B1687">
        <v>0</v>
      </c>
    </row>
    <row r="1688" spans="1:2" ht="12.75">
      <c r="A1688">
        <v>0</v>
      </c>
      <c r="B1688">
        <v>0</v>
      </c>
    </row>
    <row r="1689" spans="1:2" ht="12.75">
      <c r="A1689">
        <v>0</v>
      </c>
      <c r="B1689">
        <v>0</v>
      </c>
    </row>
    <row r="1690" spans="1:2" ht="12.75">
      <c r="A1690">
        <v>0</v>
      </c>
      <c r="B1690">
        <v>0</v>
      </c>
    </row>
    <row r="1691" spans="1:2" ht="12.75">
      <c r="A1691">
        <v>0</v>
      </c>
      <c r="B1691">
        <v>0</v>
      </c>
    </row>
    <row r="1692" spans="1:2" ht="12.75">
      <c r="A1692">
        <v>0</v>
      </c>
      <c r="B1692">
        <v>0</v>
      </c>
    </row>
    <row r="1693" spans="1:2" ht="12.75">
      <c r="A1693">
        <v>0</v>
      </c>
      <c r="B1693">
        <v>0</v>
      </c>
    </row>
    <row r="1694" spans="1:2" ht="12.75">
      <c r="A1694">
        <v>0</v>
      </c>
      <c r="B1694">
        <v>0</v>
      </c>
    </row>
    <row r="1695" spans="1:2" ht="12.75">
      <c r="A1695">
        <v>0</v>
      </c>
      <c r="B1695">
        <v>0</v>
      </c>
    </row>
    <row r="1696" spans="1:2" ht="12.75">
      <c r="A1696">
        <v>0</v>
      </c>
      <c r="B1696">
        <v>0</v>
      </c>
    </row>
    <row r="1697" spans="1:2" ht="12.75">
      <c r="A1697">
        <v>0</v>
      </c>
      <c r="B1697">
        <v>0</v>
      </c>
    </row>
    <row r="1698" spans="1:2" ht="12.75">
      <c r="A1698">
        <v>0</v>
      </c>
      <c r="B1698">
        <v>0</v>
      </c>
    </row>
    <row r="1699" spans="1:2" ht="12.75">
      <c r="A1699">
        <v>0</v>
      </c>
      <c r="B1699">
        <v>0</v>
      </c>
    </row>
    <row r="1700" spans="1:2" ht="12.75">
      <c r="A1700">
        <v>0</v>
      </c>
      <c r="B1700">
        <v>0</v>
      </c>
    </row>
    <row r="1701" spans="1:2" ht="12.75">
      <c r="A1701">
        <v>0</v>
      </c>
      <c r="B1701">
        <v>0</v>
      </c>
    </row>
    <row r="1702" spans="1:2" ht="12.75">
      <c r="A1702">
        <v>0</v>
      </c>
      <c r="B1702">
        <v>0</v>
      </c>
    </row>
    <row r="1703" spans="1:2" ht="12.75">
      <c r="A1703">
        <v>0</v>
      </c>
      <c r="B1703">
        <v>0</v>
      </c>
    </row>
    <row r="1704" spans="1:2" ht="12.75">
      <c r="A1704">
        <v>0</v>
      </c>
      <c r="B1704">
        <v>0</v>
      </c>
    </row>
    <row r="1705" spans="1:2" ht="12.75">
      <c r="A1705">
        <v>0</v>
      </c>
      <c r="B1705">
        <v>0</v>
      </c>
    </row>
    <row r="1706" spans="1:2" ht="12.75">
      <c r="A1706">
        <v>0</v>
      </c>
      <c r="B1706">
        <v>0</v>
      </c>
    </row>
    <row r="1707" spans="1:2" ht="12.75">
      <c r="A1707">
        <v>0</v>
      </c>
      <c r="B1707">
        <v>0</v>
      </c>
    </row>
    <row r="1708" spans="1:2" ht="12.75">
      <c r="A1708">
        <v>0</v>
      </c>
      <c r="B1708">
        <v>0</v>
      </c>
    </row>
    <row r="1709" spans="1:2" ht="12.75">
      <c r="A1709">
        <v>0</v>
      </c>
      <c r="B1709">
        <v>0</v>
      </c>
    </row>
    <row r="1710" spans="1:2" ht="12.75">
      <c r="A1710">
        <v>0</v>
      </c>
      <c r="B1710">
        <v>0</v>
      </c>
    </row>
    <row r="1711" spans="1:2" ht="12.75">
      <c r="A1711">
        <v>0</v>
      </c>
      <c r="B1711">
        <v>0</v>
      </c>
    </row>
    <row r="1712" spans="1:2" ht="12.75">
      <c r="A1712">
        <v>0</v>
      </c>
      <c r="B1712">
        <v>0</v>
      </c>
    </row>
    <row r="1713" spans="1:2" ht="12.75">
      <c r="A1713">
        <v>0</v>
      </c>
      <c r="B1713">
        <v>0</v>
      </c>
    </row>
    <row r="1714" spans="1:2" ht="12.75">
      <c r="A1714">
        <v>0</v>
      </c>
      <c r="B1714">
        <v>0</v>
      </c>
    </row>
    <row r="1715" spans="1:2" ht="12.75">
      <c r="A1715">
        <v>0</v>
      </c>
      <c r="B1715">
        <v>0</v>
      </c>
    </row>
    <row r="1716" spans="1:2" ht="12.75">
      <c r="A1716">
        <v>0</v>
      </c>
      <c r="B1716">
        <v>0</v>
      </c>
    </row>
    <row r="1717" spans="1:2" ht="12.75">
      <c r="A1717">
        <v>0</v>
      </c>
      <c r="B1717">
        <v>0</v>
      </c>
    </row>
    <row r="1718" spans="1:2" ht="12.75">
      <c r="A1718">
        <v>0</v>
      </c>
      <c r="B1718">
        <v>0</v>
      </c>
    </row>
    <row r="1719" spans="1:2" ht="12.75">
      <c r="A1719">
        <v>0</v>
      </c>
      <c r="B1719">
        <v>0</v>
      </c>
    </row>
    <row r="1720" spans="1:2" ht="12.75">
      <c r="A1720">
        <v>0</v>
      </c>
      <c r="B1720">
        <v>0</v>
      </c>
    </row>
    <row r="1721" spans="1:2" ht="12.75">
      <c r="A1721">
        <v>0</v>
      </c>
      <c r="B1721">
        <v>0</v>
      </c>
    </row>
    <row r="1722" spans="1:2" ht="12.75">
      <c r="A1722">
        <v>0</v>
      </c>
      <c r="B1722">
        <v>0</v>
      </c>
    </row>
    <row r="1723" spans="1:2" ht="12.75">
      <c r="A1723">
        <v>0</v>
      </c>
      <c r="B1723">
        <v>0</v>
      </c>
    </row>
    <row r="1724" spans="1:2" ht="12.75">
      <c r="A1724">
        <v>0</v>
      </c>
      <c r="B1724">
        <v>0</v>
      </c>
    </row>
    <row r="1725" spans="1:2" ht="12.75">
      <c r="A1725">
        <v>0</v>
      </c>
      <c r="B1725">
        <v>0</v>
      </c>
    </row>
    <row r="1726" spans="1:2" ht="12.75">
      <c r="A1726">
        <v>0</v>
      </c>
      <c r="B1726">
        <v>0</v>
      </c>
    </row>
    <row r="1727" spans="1:2" ht="12.75">
      <c r="A1727">
        <v>0</v>
      </c>
      <c r="B1727">
        <v>0</v>
      </c>
    </row>
    <row r="1728" spans="1:2" ht="12.75">
      <c r="A1728">
        <v>0</v>
      </c>
      <c r="B1728">
        <v>0</v>
      </c>
    </row>
    <row r="1729" spans="1:2" ht="12.75">
      <c r="A1729">
        <v>0</v>
      </c>
      <c r="B1729">
        <v>0</v>
      </c>
    </row>
    <row r="1730" spans="1:2" ht="12.75">
      <c r="A1730">
        <v>0</v>
      </c>
      <c r="B1730">
        <v>0</v>
      </c>
    </row>
    <row r="1731" spans="1:2" ht="12.75">
      <c r="A1731">
        <v>0</v>
      </c>
      <c r="B1731">
        <v>0</v>
      </c>
    </row>
    <row r="1732" spans="1:2" ht="12.75">
      <c r="A1732">
        <v>0</v>
      </c>
      <c r="B1732">
        <v>0</v>
      </c>
    </row>
    <row r="1733" spans="1:2" ht="12.75">
      <c r="A1733">
        <v>0</v>
      </c>
      <c r="B1733">
        <v>0</v>
      </c>
    </row>
    <row r="1734" spans="1:2" ht="12.75">
      <c r="A1734">
        <v>0</v>
      </c>
      <c r="B1734">
        <v>0</v>
      </c>
    </row>
    <row r="1735" spans="1:2" ht="12.75">
      <c r="A1735">
        <v>0</v>
      </c>
      <c r="B1735">
        <v>0</v>
      </c>
    </row>
    <row r="1736" spans="1:2" ht="12.75">
      <c r="A1736">
        <v>0</v>
      </c>
      <c r="B1736">
        <v>0</v>
      </c>
    </row>
    <row r="1737" spans="1:2" ht="12.75">
      <c r="A1737">
        <v>0</v>
      </c>
      <c r="B1737">
        <v>0</v>
      </c>
    </row>
    <row r="1738" spans="1:2" ht="12.75">
      <c r="A1738">
        <v>0</v>
      </c>
      <c r="B1738">
        <v>0</v>
      </c>
    </row>
    <row r="1739" spans="1:2" ht="12.75">
      <c r="A1739">
        <v>0</v>
      </c>
      <c r="B1739">
        <v>0</v>
      </c>
    </row>
    <row r="1740" spans="1:2" ht="12.75">
      <c r="A1740">
        <v>0</v>
      </c>
      <c r="B1740">
        <v>0</v>
      </c>
    </row>
    <row r="1741" spans="1:2" ht="12.75">
      <c r="A1741">
        <v>0</v>
      </c>
      <c r="B1741">
        <v>0</v>
      </c>
    </row>
    <row r="1742" spans="1:2" ht="12.75">
      <c r="A1742">
        <v>0</v>
      </c>
      <c r="B1742">
        <v>0</v>
      </c>
    </row>
    <row r="1743" spans="1:2" ht="12.75">
      <c r="A1743">
        <v>0</v>
      </c>
      <c r="B1743">
        <v>0</v>
      </c>
    </row>
    <row r="1744" spans="1:2" ht="12.75">
      <c r="A1744">
        <v>0</v>
      </c>
      <c r="B1744">
        <v>0</v>
      </c>
    </row>
    <row r="1745" spans="1:2" ht="12.75">
      <c r="A1745">
        <v>0</v>
      </c>
      <c r="B1745">
        <v>0</v>
      </c>
    </row>
    <row r="1746" spans="1:2" ht="12.75">
      <c r="A1746">
        <v>0</v>
      </c>
      <c r="B1746">
        <v>0</v>
      </c>
    </row>
    <row r="1747" spans="1:2" ht="12.75">
      <c r="A1747">
        <v>0</v>
      </c>
      <c r="B1747">
        <v>0</v>
      </c>
    </row>
    <row r="1748" spans="1:2" ht="12.75">
      <c r="A1748">
        <v>0</v>
      </c>
      <c r="B1748">
        <v>0</v>
      </c>
    </row>
    <row r="1749" spans="1:2" ht="12.75">
      <c r="A1749">
        <v>0</v>
      </c>
      <c r="B1749">
        <v>0</v>
      </c>
    </row>
    <row r="1750" spans="1:2" ht="12.75">
      <c r="A1750">
        <v>0</v>
      </c>
      <c r="B1750">
        <v>0</v>
      </c>
    </row>
    <row r="1751" spans="1:2" ht="12.75">
      <c r="A1751">
        <v>0</v>
      </c>
      <c r="B1751">
        <v>0</v>
      </c>
    </row>
    <row r="1752" spans="1:2" ht="12.75">
      <c r="A1752">
        <v>0</v>
      </c>
      <c r="B1752">
        <v>0</v>
      </c>
    </row>
    <row r="1753" spans="1:2" ht="12.75">
      <c r="A1753">
        <v>0</v>
      </c>
      <c r="B1753">
        <v>0</v>
      </c>
    </row>
    <row r="1754" spans="1:2" ht="12.75">
      <c r="A1754">
        <v>0</v>
      </c>
      <c r="B1754">
        <v>0</v>
      </c>
    </row>
    <row r="1755" spans="1:2" ht="12.75">
      <c r="A1755">
        <v>0</v>
      </c>
      <c r="B1755">
        <v>0</v>
      </c>
    </row>
    <row r="1756" spans="1:2" ht="12.75">
      <c r="A1756">
        <v>0</v>
      </c>
      <c r="B1756">
        <v>0</v>
      </c>
    </row>
    <row r="1757" spans="1:2" ht="12.75">
      <c r="A1757">
        <v>0</v>
      </c>
      <c r="B1757">
        <v>0</v>
      </c>
    </row>
    <row r="1758" spans="1:2" ht="12.75">
      <c r="A1758">
        <v>0</v>
      </c>
      <c r="B1758">
        <v>0</v>
      </c>
    </row>
    <row r="1759" spans="1:2" ht="12.75">
      <c r="A1759">
        <v>0</v>
      </c>
      <c r="B1759">
        <v>0</v>
      </c>
    </row>
    <row r="1760" spans="1:2" ht="12.75">
      <c r="A1760">
        <v>0</v>
      </c>
      <c r="B1760">
        <v>0</v>
      </c>
    </row>
    <row r="1761" spans="1:2" ht="12.75">
      <c r="A1761">
        <v>0</v>
      </c>
      <c r="B1761">
        <v>0</v>
      </c>
    </row>
    <row r="1762" spans="1:2" ht="12.75">
      <c r="A1762">
        <v>0</v>
      </c>
      <c r="B1762">
        <v>0</v>
      </c>
    </row>
    <row r="1763" spans="1:2" ht="12.75">
      <c r="A1763">
        <v>0</v>
      </c>
      <c r="B1763">
        <v>0</v>
      </c>
    </row>
    <row r="1764" spans="1:2" ht="12.75">
      <c r="A1764">
        <v>0</v>
      </c>
      <c r="B1764">
        <v>0</v>
      </c>
    </row>
    <row r="1765" spans="1:2" ht="12.75">
      <c r="A1765">
        <v>0</v>
      </c>
      <c r="B1765">
        <v>0</v>
      </c>
    </row>
    <row r="1766" spans="1:2" ht="12.75">
      <c r="A1766">
        <v>0</v>
      </c>
      <c r="B1766">
        <v>0</v>
      </c>
    </row>
    <row r="1767" spans="1:2" ht="12.75">
      <c r="A1767">
        <v>0</v>
      </c>
      <c r="B1767">
        <v>0</v>
      </c>
    </row>
    <row r="1768" spans="1:2" ht="12.75">
      <c r="A1768">
        <v>0</v>
      </c>
      <c r="B1768">
        <v>0</v>
      </c>
    </row>
    <row r="1769" spans="1:2" ht="12.75">
      <c r="A1769">
        <v>0</v>
      </c>
      <c r="B1769">
        <v>0</v>
      </c>
    </row>
    <row r="1770" spans="1:2" ht="12.75">
      <c r="A1770">
        <v>0</v>
      </c>
      <c r="B1770">
        <v>0</v>
      </c>
    </row>
    <row r="1771" spans="1:2" ht="12.75">
      <c r="A1771">
        <v>0</v>
      </c>
      <c r="B1771">
        <v>0</v>
      </c>
    </row>
    <row r="1772" spans="1:2" ht="12.75">
      <c r="A1772">
        <v>0</v>
      </c>
      <c r="B1772">
        <v>0</v>
      </c>
    </row>
    <row r="1773" spans="1:2" ht="12.75">
      <c r="A1773">
        <v>0</v>
      </c>
      <c r="B1773">
        <v>0</v>
      </c>
    </row>
    <row r="1774" spans="1:2" ht="12.75">
      <c r="A1774">
        <v>0</v>
      </c>
      <c r="B1774">
        <v>0</v>
      </c>
    </row>
    <row r="1775" spans="1:2" ht="12.75">
      <c r="A1775">
        <v>0</v>
      </c>
      <c r="B1775">
        <v>0</v>
      </c>
    </row>
    <row r="1776" spans="1:2" ht="12.75">
      <c r="A1776">
        <v>0</v>
      </c>
      <c r="B1776">
        <v>0</v>
      </c>
    </row>
    <row r="1777" spans="1:2" ht="12.75">
      <c r="A1777">
        <v>0</v>
      </c>
      <c r="B1777">
        <v>0</v>
      </c>
    </row>
    <row r="1778" spans="1:2" ht="12.75">
      <c r="A1778">
        <v>0</v>
      </c>
      <c r="B1778">
        <v>0</v>
      </c>
    </row>
    <row r="1779" spans="1:2" ht="12.75">
      <c r="A1779">
        <v>0</v>
      </c>
      <c r="B1779">
        <v>0</v>
      </c>
    </row>
    <row r="1780" spans="1:2" ht="12.75">
      <c r="A1780">
        <v>0</v>
      </c>
      <c r="B1780">
        <v>0</v>
      </c>
    </row>
    <row r="1781" spans="1:2" ht="12.75">
      <c r="A1781">
        <v>0</v>
      </c>
      <c r="B1781">
        <v>0</v>
      </c>
    </row>
    <row r="1782" spans="1:2" ht="12.75">
      <c r="A1782">
        <v>0</v>
      </c>
      <c r="B1782">
        <v>0</v>
      </c>
    </row>
    <row r="1783" spans="1:2" ht="12.75">
      <c r="A1783">
        <v>0</v>
      </c>
      <c r="B1783">
        <v>0</v>
      </c>
    </row>
    <row r="1784" spans="1:2" ht="12.75">
      <c r="A1784">
        <v>0</v>
      </c>
      <c r="B1784">
        <v>0</v>
      </c>
    </row>
    <row r="1785" spans="1:2" ht="12.75">
      <c r="A1785">
        <v>0</v>
      </c>
      <c r="B1785">
        <v>0</v>
      </c>
    </row>
    <row r="1786" spans="1:2" ht="12.75">
      <c r="A1786">
        <v>0</v>
      </c>
      <c r="B1786">
        <v>0</v>
      </c>
    </row>
    <row r="1787" spans="1:2" ht="12.75">
      <c r="A1787">
        <v>0</v>
      </c>
      <c r="B1787">
        <v>0</v>
      </c>
    </row>
    <row r="1788" spans="1:2" ht="12.75">
      <c r="A1788">
        <v>0</v>
      </c>
      <c r="B1788">
        <v>0</v>
      </c>
    </row>
    <row r="1789" spans="1:2" ht="12.75">
      <c r="A1789">
        <v>0</v>
      </c>
      <c r="B1789">
        <v>0</v>
      </c>
    </row>
    <row r="1790" spans="1:2" ht="12.75">
      <c r="A1790">
        <v>0</v>
      </c>
      <c r="B1790">
        <v>0</v>
      </c>
    </row>
    <row r="1791" spans="1:2" ht="12.75">
      <c r="A1791">
        <v>0</v>
      </c>
      <c r="B1791">
        <v>0</v>
      </c>
    </row>
    <row r="1792" spans="1:2" ht="12.75">
      <c r="A1792">
        <v>0</v>
      </c>
      <c r="B1792">
        <v>0</v>
      </c>
    </row>
    <row r="1793" spans="1:2" ht="12.75">
      <c r="A1793">
        <v>0</v>
      </c>
      <c r="B1793">
        <v>0</v>
      </c>
    </row>
    <row r="1794" spans="1:2" ht="12.75">
      <c r="A1794">
        <v>0</v>
      </c>
      <c r="B1794">
        <v>0</v>
      </c>
    </row>
    <row r="1795" spans="1:2" ht="12.75">
      <c r="A1795">
        <v>0</v>
      </c>
      <c r="B1795">
        <v>0</v>
      </c>
    </row>
    <row r="1796" spans="1:2" ht="12.75">
      <c r="A1796">
        <v>0</v>
      </c>
      <c r="B1796">
        <v>0</v>
      </c>
    </row>
    <row r="1797" spans="1:2" ht="12.75">
      <c r="A1797">
        <v>0</v>
      </c>
      <c r="B1797">
        <v>0</v>
      </c>
    </row>
    <row r="1798" spans="1:2" ht="12.75">
      <c r="A1798">
        <v>0</v>
      </c>
      <c r="B1798">
        <v>0</v>
      </c>
    </row>
    <row r="1799" spans="1:2" ht="12.75">
      <c r="A1799">
        <v>0</v>
      </c>
      <c r="B1799">
        <v>0</v>
      </c>
    </row>
    <row r="1800" spans="1:2" ht="12.75">
      <c r="A1800">
        <v>0</v>
      </c>
      <c r="B1800">
        <v>0</v>
      </c>
    </row>
    <row r="1801" spans="1:2" ht="12.75">
      <c r="A1801">
        <v>0</v>
      </c>
      <c r="B1801">
        <v>0</v>
      </c>
    </row>
    <row r="1802" spans="1:2" ht="12.75">
      <c r="A1802">
        <v>0</v>
      </c>
      <c r="B1802">
        <v>0</v>
      </c>
    </row>
    <row r="1803" spans="1:2" ht="12.75">
      <c r="A1803">
        <v>0</v>
      </c>
      <c r="B1803">
        <v>0</v>
      </c>
    </row>
    <row r="1804" spans="1:2" ht="12.75">
      <c r="A1804">
        <v>0</v>
      </c>
      <c r="B1804">
        <v>0</v>
      </c>
    </row>
    <row r="1805" spans="1:2" ht="12.75">
      <c r="A1805">
        <v>0</v>
      </c>
      <c r="B1805">
        <v>0</v>
      </c>
    </row>
    <row r="1806" spans="1:2" ht="12.75">
      <c r="A1806">
        <v>0</v>
      </c>
      <c r="B1806">
        <v>0</v>
      </c>
    </row>
    <row r="1807" spans="1:2" ht="12.75">
      <c r="A1807">
        <v>0</v>
      </c>
      <c r="B1807">
        <v>0</v>
      </c>
    </row>
    <row r="1808" spans="1:2" ht="12.75">
      <c r="A1808">
        <v>0</v>
      </c>
      <c r="B1808">
        <v>0</v>
      </c>
    </row>
    <row r="1809" spans="1:2" ht="12.75">
      <c r="A1809">
        <v>0</v>
      </c>
      <c r="B1809">
        <v>0</v>
      </c>
    </row>
    <row r="1810" spans="1:2" ht="12.75">
      <c r="A1810">
        <v>0</v>
      </c>
      <c r="B1810">
        <v>0</v>
      </c>
    </row>
    <row r="1811" spans="1:2" ht="12.75">
      <c r="A1811">
        <v>0</v>
      </c>
      <c r="B1811">
        <v>0</v>
      </c>
    </row>
    <row r="1812" spans="1:2" ht="12.75">
      <c r="A1812">
        <v>0</v>
      </c>
      <c r="B1812">
        <v>0</v>
      </c>
    </row>
    <row r="1813" spans="1:2" ht="12.75">
      <c r="A1813">
        <v>0</v>
      </c>
      <c r="B1813">
        <v>0</v>
      </c>
    </row>
    <row r="1814" spans="1:2" ht="12.75">
      <c r="A1814">
        <v>0</v>
      </c>
      <c r="B1814">
        <v>0</v>
      </c>
    </row>
    <row r="1815" spans="1:2" ht="12.75">
      <c r="A1815">
        <v>0</v>
      </c>
      <c r="B1815">
        <v>0</v>
      </c>
    </row>
    <row r="1816" spans="1:2" ht="12.75">
      <c r="A1816">
        <v>0</v>
      </c>
      <c r="B1816">
        <v>0</v>
      </c>
    </row>
    <row r="1817" spans="1:2" ht="12.75">
      <c r="A1817">
        <v>0</v>
      </c>
      <c r="B1817">
        <v>0</v>
      </c>
    </row>
    <row r="1818" spans="1:2" ht="12.75">
      <c r="A1818">
        <v>0</v>
      </c>
      <c r="B1818">
        <v>0</v>
      </c>
    </row>
    <row r="1819" spans="1:2" ht="12.75">
      <c r="A1819">
        <v>0</v>
      </c>
      <c r="B1819">
        <v>0</v>
      </c>
    </row>
    <row r="1820" spans="1:2" ht="12.75">
      <c r="A1820">
        <v>0</v>
      </c>
      <c r="B1820">
        <v>0</v>
      </c>
    </row>
    <row r="1821" spans="1:2" ht="12.75">
      <c r="A1821">
        <v>0</v>
      </c>
      <c r="B1821">
        <v>0</v>
      </c>
    </row>
    <row r="1822" spans="1:2" ht="12.75">
      <c r="A1822">
        <v>0</v>
      </c>
      <c r="B1822">
        <v>0</v>
      </c>
    </row>
    <row r="1823" spans="1:2" ht="12.75">
      <c r="A1823">
        <v>0</v>
      </c>
      <c r="B1823">
        <v>0</v>
      </c>
    </row>
    <row r="1824" spans="1:2" ht="12.75">
      <c r="A1824">
        <v>0</v>
      </c>
      <c r="B1824">
        <v>0</v>
      </c>
    </row>
    <row r="1825" spans="1:2" ht="12.75">
      <c r="A1825">
        <v>0</v>
      </c>
      <c r="B1825">
        <v>0</v>
      </c>
    </row>
    <row r="1826" spans="1:2" ht="12.75">
      <c r="A1826">
        <v>0</v>
      </c>
      <c r="B1826">
        <v>0</v>
      </c>
    </row>
    <row r="1827" spans="1:2" ht="12.75">
      <c r="A1827">
        <v>0</v>
      </c>
      <c r="B1827">
        <v>0</v>
      </c>
    </row>
    <row r="1828" spans="1:2" ht="12.75">
      <c r="A1828">
        <v>0</v>
      </c>
      <c r="B1828">
        <v>0</v>
      </c>
    </row>
    <row r="1829" spans="1:2" ht="12.75">
      <c r="A1829">
        <v>0</v>
      </c>
      <c r="B1829">
        <v>0</v>
      </c>
    </row>
    <row r="1830" spans="1:2" ht="12.75">
      <c r="A1830">
        <v>0</v>
      </c>
      <c r="B1830">
        <v>0</v>
      </c>
    </row>
    <row r="1831" spans="1:2" ht="12.75">
      <c r="A1831">
        <v>0</v>
      </c>
      <c r="B1831">
        <v>0</v>
      </c>
    </row>
    <row r="1832" spans="1:2" ht="12.75">
      <c r="A1832">
        <v>0</v>
      </c>
      <c r="B1832">
        <v>0</v>
      </c>
    </row>
    <row r="1833" spans="1:2" ht="12.75">
      <c r="A1833">
        <v>0</v>
      </c>
      <c r="B1833">
        <v>0</v>
      </c>
    </row>
    <row r="1834" spans="1:2" ht="12.75">
      <c r="A1834">
        <v>0</v>
      </c>
      <c r="B1834">
        <v>0</v>
      </c>
    </row>
    <row r="1835" spans="1:2" ht="12.75">
      <c r="A1835">
        <v>0</v>
      </c>
      <c r="B1835">
        <v>0</v>
      </c>
    </row>
    <row r="1836" spans="1:2" ht="12.75">
      <c r="A1836">
        <v>0</v>
      </c>
      <c r="B1836">
        <v>0</v>
      </c>
    </row>
    <row r="1837" spans="1:2" ht="12.75">
      <c r="A1837">
        <v>0</v>
      </c>
      <c r="B1837">
        <v>0</v>
      </c>
    </row>
    <row r="1838" spans="1:2" ht="12.75">
      <c r="A1838">
        <v>0</v>
      </c>
      <c r="B1838">
        <v>0</v>
      </c>
    </row>
    <row r="1839" spans="1:2" ht="12.75">
      <c r="A1839">
        <v>0</v>
      </c>
      <c r="B1839">
        <v>0</v>
      </c>
    </row>
    <row r="1840" spans="1:2" ht="12.75">
      <c r="A1840">
        <v>0</v>
      </c>
      <c r="B1840">
        <v>0</v>
      </c>
    </row>
    <row r="1841" spans="1:2" ht="12.75">
      <c r="A1841">
        <v>0</v>
      </c>
      <c r="B1841">
        <v>0</v>
      </c>
    </row>
    <row r="1842" spans="1:2" ht="12.75">
      <c r="A1842">
        <v>0</v>
      </c>
      <c r="B1842">
        <v>0</v>
      </c>
    </row>
    <row r="1843" spans="1:2" ht="12.75">
      <c r="A1843">
        <v>0</v>
      </c>
      <c r="B1843">
        <v>0</v>
      </c>
    </row>
    <row r="1844" spans="1:2" ht="12.75">
      <c r="A1844">
        <v>0</v>
      </c>
      <c r="B1844">
        <v>0</v>
      </c>
    </row>
    <row r="1845" spans="1:2" ht="12.75">
      <c r="A1845">
        <v>0</v>
      </c>
      <c r="B1845">
        <v>0</v>
      </c>
    </row>
    <row r="1846" spans="1:2" ht="12.75">
      <c r="A1846">
        <v>0</v>
      </c>
      <c r="B1846">
        <v>0</v>
      </c>
    </row>
    <row r="1847" spans="1:2" ht="12.75">
      <c r="A1847">
        <v>0</v>
      </c>
      <c r="B1847">
        <v>0</v>
      </c>
    </row>
    <row r="1848" spans="1:2" ht="12.75">
      <c r="A1848">
        <v>0</v>
      </c>
      <c r="B1848">
        <v>0</v>
      </c>
    </row>
    <row r="1849" spans="1:2" ht="12.75">
      <c r="A1849">
        <v>0</v>
      </c>
      <c r="B1849">
        <v>0</v>
      </c>
    </row>
    <row r="1850" spans="1:2" ht="12.75">
      <c r="A1850">
        <v>0</v>
      </c>
      <c r="B1850">
        <v>0</v>
      </c>
    </row>
    <row r="1851" spans="1:2" ht="12.75">
      <c r="A1851">
        <v>0</v>
      </c>
      <c r="B1851">
        <v>0</v>
      </c>
    </row>
    <row r="1852" spans="1:2" ht="12.75">
      <c r="A1852">
        <v>0</v>
      </c>
      <c r="B1852">
        <v>0</v>
      </c>
    </row>
    <row r="1853" spans="1:2" ht="12.75">
      <c r="A1853">
        <v>0</v>
      </c>
      <c r="B1853">
        <v>0</v>
      </c>
    </row>
    <row r="1854" spans="1:2" ht="12.75">
      <c r="A1854">
        <v>0</v>
      </c>
      <c r="B1854">
        <v>0</v>
      </c>
    </row>
    <row r="1855" spans="1:2" ht="12.75">
      <c r="A1855">
        <v>0</v>
      </c>
      <c r="B1855">
        <v>0</v>
      </c>
    </row>
    <row r="1856" spans="1:2" ht="12.75">
      <c r="A1856">
        <v>0</v>
      </c>
      <c r="B1856">
        <v>0</v>
      </c>
    </row>
    <row r="1857" spans="1:2" ht="12.75">
      <c r="A1857">
        <v>0</v>
      </c>
      <c r="B1857">
        <v>0</v>
      </c>
    </row>
    <row r="1858" spans="1:2" ht="12.75">
      <c r="A1858">
        <v>0</v>
      </c>
      <c r="B1858">
        <v>0</v>
      </c>
    </row>
    <row r="1859" spans="1:2" ht="12.75">
      <c r="A1859">
        <v>0</v>
      </c>
      <c r="B1859">
        <v>0</v>
      </c>
    </row>
    <row r="1860" spans="1:2" ht="12.75">
      <c r="A1860">
        <v>0</v>
      </c>
      <c r="B1860">
        <v>0</v>
      </c>
    </row>
    <row r="1861" spans="1:2" ht="12.75">
      <c r="A1861">
        <v>0</v>
      </c>
      <c r="B1861">
        <v>0</v>
      </c>
    </row>
    <row r="1862" spans="1:2" ht="12.75">
      <c r="A1862">
        <v>0</v>
      </c>
      <c r="B1862">
        <v>0</v>
      </c>
    </row>
    <row r="1863" spans="1:2" ht="12.75">
      <c r="A1863">
        <v>0</v>
      </c>
      <c r="B1863">
        <v>0</v>
      </c>
    </row>
    <row r="1864" spans="1:2" ht="12.75">
      <c r="A1864">
        <v>0</v>
      </c>
      <c r="B1864">
        <v>0</v>
      </c>
    </row>
    <row r="1865" spans="1:2" ht="12.75">
      <c r="A1865">
        <v>0</v>
      </c>
      <c r="B1865">
        <v>0</v>
      </c>
    </row>
    <row r="1866" spans="1:2" ht="12.75">
      <c r="A1866">
        <v>0</v>
      </c>
      <c r="B1866">
        <v>0</v>
      </c>
    </row>
    <row r="1867" spans="1:2" ht="12.75">
      <c r="A1867">
        <v>0</v>
      </c>
      <c r="B1867">
        <v>0</v>
      </c>
    </row>
    <row r="1868" spans="1:2" ht="12.75">
      <c r="A1868">
        <v>0</v>
      </c>
      <c r="B1868">
        <v>0</v>
      </c>
    </row>
    <row r="1869" spans="1:2" ht="12.75">
      <c r="A1869">
        <v>0</v>
      </c>
      <c r="B1869">
        <v>0</v>
      </c>
    </row>
    <row r="1870" spans="1:2" ht="12.75">
      <c r="A1870">
        <v>0</v>
      </c>
      <c r="B1870">
        <v>0</v>
      </c>
    </row>
    <row r="1871" spans="1:2" ht="12.75">
      <c r="A1871">
        <v>0</v>
      </c>
      <c r="B1871">
        <v>0</v>
      </c>
    </row>
    <row r="1872" spans="1:2" ht="12.75">
      <c r="A1872">
        <v>0</v>
      </c>
      <c r="B1872">
        <v>0</v>
      </c>
    </row>
    <row r="1873" spans="1:2" ht="12.75">
      <c r="A1873">
        <v>0</v>
      </c>
      <c r="B1873">
        <v>0</v>
      </c>
    </row>
    <row r="1874" spans="1:2" ht="12.75">
      <c r="A1874">
        <v>0</v>
      </c>
      <c r="B1874">
        <v>0</v>
      </c>
    </row>
    <row r="1875" spans="1:2" ht="12.75">
      <c r="A1875">
        <v>0</v>
      </c>
      <c r="B1875">
        <v>0</v>
      </c>
    </row>
    <row r="1876" spans="1:2" ht="12.75">
      <c r="A1876">
        <v>0</v>
      </c>
      <c r="B1876">
        <v>0</v>
      </c>
    </row>
    <row r="1877" spans="1:2" ht="12.75">
      <c r="A1877">
        <v>0</v>
      </c>
      <c r="B1877">
        <v>0</v>
      </c>
    </row>
    <row r="1878" spans="1:2" ht="12.75">
      <c r="A1878">
        <v>0</v>
      </c>
      <c r="B1878">
        <v>0</v>
      </c>
    </row>
    <row r="1879" spans="1:2" ht="12.75">
      <c r="A1879">
        <v>0</v>
      </c>
      <c r="B1879">
        <v>0</v>
      </c>
    </row>
    <row r="1880" spans="1:2" ht="12.75">
      <c r="A1880">
        <v>0</v>
      </c>
      <c r="B1880">
        <v>0</v>
      </c>
    </row>
    <row r="1881" spans="1:2" ht="12.75">
      <c r="A1881">
        <v>0</v>
      </c>
      <c r="B1881">
        <v>0</v>
      </c>
    </row>
    <row r="1882" spans="1:2" ht="12.75">
      <c r="A1882">
        <v>0</v>
      </c>
      <c r="B1882">
        <v>0</v>
      </c>
    </row>
    <row r="1883" spans="1:2" ht="12.75">
      <c r="A1883">
        <v>0</v>
      </c>
      <c r="B1883">
        <v>0</v>
      </c>
    </row>
    <row r="1884" spans="1:2" ht="12.75">
      <c r="A1884">
        <v>0</v>
      </c>
      <c r="B1884">
        <v>0</v>
      </c>
    </row>
    <row r="1885" spans="1:2" ht="12.75">
      <c r="A1885">
        <v>0</v>
      </c>
      <c r="B1885">
        <v>0</v>
      </c>
    </row>
    <row r="1886" spans="1:2" ht="12.75">
      <c r="A1886">
        <v>0</v>
      </c>
      <c r="B1886">
        <v>0</v>
      </c>
    </row>
    <row r="1887" spans="1:2" ht="12.75">
      <c r="A1887">
        <v>0</v>
      </c>
      <c r="B1887">
        <v>0</v>
      </c>
    </row>
    <row r="1888" spans="1:2" ht="12.75">
      <c r="A1888">
        <v>0</v>
      </c>
      <c r="B1888">
        <v>0</v>
      </c>
    </row>
    <row r="1889" spans="1:2" ht="12.75">
      <c r="A1889">
        <v>0</v>
      </c>
      <c r="B1889">
        <v>0</v>
      </c>
    </row>
    <row r="1890" spans="1:2" ht="12.75">
      <c r="A1890">
        <v>0</v>
      </c>
      <c r="B1890">
        <v>0</v>
      </c>
    </row>
    <row r="1891" spans="1:2" ht="12.75">
      <c r="A1891">
        <v>0</v>
      </c>
      <c r="B1891">
        <v>0</v>
      </c>
    </row>
    <row r="1892" spans="1:2" ht="12.75">
      <c r="A1892">
        <v>0</v>
      </c>
      <c r="B1892">
        <v>0</v>
      </c>
    </row>
    <row r="1893" spans="1:2" ht="12.75">
      <c r="A1893">
        <v>0</v>
      </c>
      <c r="B1893">
        <v>0</v>
      </c>
    </row>
    <row r="1894" spans="1:2" ht="12.75">
      <c r="A1894">
        <v>0</v>
      </c>
      <c r="B1894">
        <v>0</v>
      </c>
    </row>
    <row r="1895" spans="1:2" ht="12.75">
      <c r="A1895">
        <v>0</v>
      </c>
      <c r="B1895">
        <v>0</v>
      </c>
    </row>
    <row r="1896" spans="1:2" ht="12.75">
      <c r="A1896">
        <v>0</v>
      </c>
      <c r="B1896">
        <v>0</v>
      </c>
    </row>
    <row r="1897" spans="1:2" ht="12.75">
      <c r="A1897">
        <v>0</v>
      </c>
      <c r="B1897">
        <v>0</v>
      </c>
    </row>
    <row r="1898" spans="1:2" ht="12.75">
      <c r="A1898">
        <v>0</v>
      </c>
      <c r="B1898">
        <v>0</v>
      </c>
    </row>
    <row r="1899" spans="1:2" ht="12.75">
      <c r="A1899">
        <v>0</v>
      </c>
      <c r="B1899">
        <v>0</v>
      </c>
    </row>
    <row r="1900" spans="1:2" ht="12.75">
      <c r="A1900">
        <v>0</v>
      </c>
      <c r="B1900">
        <v>0</v>
      </c>
    </row>
    <row r="1901" spans="1:2" ht="12.75">
      <c r="A1901">
        <v>0</v>
      </c>
      <c r="B1901">
        <v>0</v>
      </c>
    </row>
    <row r="1902" spans="1:2" ht="12.75">
      <c r="A1902">
        <v>0</v>
      </c>
      <c r="B1902">
        <v>0</v>
      </c>
    </row>
    <row r="1903" spans="1:2" ht="12.75">
      <c r="A1903">
        <v>0</v>
      </c>
      <c r="B1903">
        <v>0</v>
      </c>
    </row>
    <row r="1904" spans="1:2" ht="12.75">
      <c r="A1904">
        <v>0</v>
      </c>
      <c r="B1904">
        <v>0</v>
      </c>
    </row>
    <row r="1905" spans="1:2" ht="12.75">
      <c r="A1905">
        <v>0</v>
      </c>
      <c r="B1905">
        <v>0</v>
      </c>
    </row>
    <row r="1906" spans="1:2" ht="12.75">
      <c r="A1906">
        <v>0</v>
      </c>
      <c r="B1906">
        <v>0</v>
      </c>
    </row>
    <row r="1907" spans="1:2" ht="12.75">
      <c r="A1907">
        <v>0</v>
      </c>
      <c r="B1907">
        <v>0</v>
      </c>
    </row>
    <row r="1908" spans="1:2" ht="12.75">
      <c r="A1908">
        <v>0</v>
      </c>
      <c r="B1908">
        <v>0</v>
      </c>
    </row>
    <row r="1909" spans="1:2" ht="12.75">
      <c r="A1909">
        <v>0</v>
      </c>
      <c r="B1909">
        <v>0</v>
      </c>
    </row>
    <row r="1910" spans="1:2" ht="12.75">
      <c r="A1910">
        <v>0</v>
      </c>
      <c r="B1910">
        <v>0</v>
      </c>
    </row>
    <row r="1911" spans="1:2" ht="12.75">
      <c r="A1911">
        <v>0</v>
      </c>
      <c r="B1911">
        <v>0</v>
      </c>
    </row>
    <row r="1912" spans="1:2" ht="12.75">
      <c r="A1912">
        <v>0</v>
      </c>
      <c r="B1912">
        <v>0</v>
      </c>
    </row>
    <row r="1913" spans="1:2" ht="12.75">
      <c r="A1913">
        <v>0</v>
      </c>
      <c r="B1913">
        <v>0</v>
      </c>
    </row>
    <row r="1914" spans="1:2" ht="12.75">
      <c r="A1914">
        <v>0</v>
      </c>
      <c r="B1914">
        <v>0</v>
      </c>
    </row>
    <row r="1915" spans="1:2" ht="12.75">
      <c r="A1915">
        <v>0</v>
      </c>
      <c r="B1915">
        <v>0</v>
      </c>
    </row>
    <row r="1916" spans="1:2" ht="12.75">
      <c r="A1916">
        <v>0</v>
      </c>
      <c r="B1916">
        <v>0</v>
      </c>
    </row>
    <row r="1917" spans="1:2" ht="12.75">
      <c r="A1917">
        <v>0</v>
      </c>
      <c r="B1917">
        <v>0</v>
      </c>
    </row>
    <row r="1918" spans="1:2" ht="12.75">
      <c r="A1918">
        <v>0</v>
      </c>
      <c r="B1918">
        <v>0</v>
      </c>
    </row>
    <row r="1919" spans="1:2" ht="12.75">
      <c r="A1919">
        <v>0</v>
      </c>
      <c r="B1919">
        <v>0</v>
      </c>
    </row>
    <row r="1920" spans="1:2" ht="12.75">
      <c r="A1920">
        <v>0</v>
      </c>
      <c r="B1920">
        <v>0</v>
      </c>
    </row>
    <row r="1921" spans="1:2" ht="12.75">
      <c r="A1921">
        <v>0</v>
      </c>
      <c r="B1921">
        <v>0</v>
      </c>
    </row>
    <row r="1922" spans="1:2" ht="12.75">
      <c r="A1922">
        <v>0</v>
      </c>
      <c r="B1922">
        <v>0</v>
      </c>
    </row>
    <row r="1923" spans="1:2" ht="12.75">
      <c r="A1923">
        <v>0</v>
      </c>
      <c r="B1923">
        <v>0</v>
      </c>
    </row>
    <row r="1924" spans="1:2" ht="12.75">
      <c r="A1924">
        <v>0</v>
      </c>
      <c r="B1924">
        <v>0</v>
      </c>
    </row>
    <row r="1925" spans="1:2" ht="12.75">
      <c r="A1925">
        <v>0</v>
      </c>
      <c r="B1925">
        <v>0</v>
      </c>
    </row>
    <row r="1926" spans="1:2" ht="12.75">
      <c r="A1926">
        <v>0</v>
      </c>
      <c r="B1926">
        <v>0</v>
      </c>
    </row>
    <row r="1927" spans="1:2" ht="12.75">
      <c r="A1927">
        <v>0</v>
      </c>
      <c r="B1927">
        <v>0</v>
      </c>
    </row>
    <row r="1928" spans="1:2" ht="12.75">
      <c r="A1928">
        <v>0</v>
      </c>
      <c r="B1928">
        <v>0</v>
      </c>
    </row>
    <row r="1929" spans="1:2" ht="12.75">
      <c r="A1929">
        <v>0</v>
      </c>
      <c r="B1929">
        <v>0</v>
      </c>
    </row>
    <row r="1930" spans="1:2" ht="12.75">
      <c r="A1930">
        <v>0</v>
      </c>
      <c r="B1930">
        <v>0</v>
      </c>
    </row>
    <row r="1931" spans="1:2" ht="12.75">
      <c r="A1931">
        <v>0</v>
      </c>
      <c r="B1931">
        <v>0</v>
      </c>
    </row>
    <row r="1932" spans="1:2" ht="12.75">
      <c r="A1932">
        <v>0</v>
      </c>
      <c r="B1932">
        <v>0</v>
      </c>
    </row>
    <row r="1933" spans="1:2" ht="12.75">
      <c r="A1933">
        <v>0</v>
      </c>
      <c r="B1933">
        <v>0</v>
      </c>
    </row>
    <row r="1934" spans="1:2" ht="12.75">
      <c r="A1934">
        <v>0</v>
      </c>
      <c r="B1934">
        <v>0</v>
      </c>
    </row>
    <row r="1935" spans="1:2" ht="12.75">
      <c r="A1935">
        <v>0</v>
      </c>
      <c r="B1935">
        <v>0</v>
      </c>
    </row>
    <row r="1936" spans="1:2" ht="12.75">
      <c r="A1936">
        <v>0</v>
      </c>
      <c r="B1936">
        <v>0</v>
      </c>
    </row>
    <row r="1937" spans="1:2" ht="12.75">
      <c r="A1937">
        <v>0</v>
      </c>
      <c r="B1937">
        <v>0</v>
      </c>
    </row>
    <row r="1938" spans="1:2" ht="12.75">
      <c r="A1938">
        <v>0</v>
      </c>
      <c r="B1938">
        <v>0</v>
      </c>
    </row>
    <row r="1939" spans="1:2" ht="12.75">
      <c r="A1939">
        <v>0</v>
      </c>
      <c r="B1939">
        <v>0</v>
      </c>
    </row>
    <row r="1940" spans="1:2" ht="12.75">
      <c r="A1940">
        <v>0</v>
      </c>
      <c r="B1940">
        <v>0</v>
      </c>
    </row>
    <row r="1941" spans="1:2" ht="12.75">
      <c r="A1941">
        <v>0</v>
      </c>
      <c r="B1941">
        <v>0</v>
      </c>
    </row>
    <row r="1942" spans="1:2" ht="12.75">
      <c r="A1942">
        <v>0</v>
      </c>
      <c r="B1942">
        <v>0</v>
      </c>
    </row>
    <row r="1943" spans="1:2" ht="12.75">
      <c r="A1943">
        <v>0</v>
      </c>
      <c r="B1943">
        <v>0</v>
      </c>
    </row>
    <row r="1944" spans="1:2" ht="12.75">
      <c r="A1944">
        <v>0</v>
      </c>
      <c r="B1944">
        <v>0</v>
      </c>
    </row>
    <row r="1945" spans="1:2" ht="12.75">
      <c r="A1945">
        <v>0</v>
      </c>
      <c r="B1945">
        <v>0</v>
      </c>
    </row>
    <row r="1946" spans="1:2" ht="12.75">
      <c r="A1946">
        <v>0</v>
      </c>
      <c r="B1946">
        <v>0</v>
      </c>
    </row>
    <row r="1947" spans="1:2" ht="12.75">
      <c r="A1947">
        <v>0</v>
      </c>
      <c r="B1947">
        <v>0</v>
      </c>
    </row>
    <row r="1948" spans="1:2" ht="12.75">
      <c r="A1948">
        <v>0</v>
      </c>
      <c r="B1948">
        <v>0</v>
      </c>
    </row>
    <row r="1949" spans="1:2" ht="12.75">
      <c r="A1949">
        <v>0</v>
      </c>
      <c r="B1949">
        <v>0</v>
      </c>
    </row>
    <row r="1950" spans="1:2" ht="12.75">
      <c r="A1950">
        <v>0</v>
      </c>
      <c r="B1950">
        <v>0</v>
      </c>
    </row>
    <row r="1951" spans="1:2" ht="12.75">
      <c r="A1951">
        <v>0</v>
      </c>
      <c r="B1951">
        <v>0</v>
      </c>
    </row>
    <row r="1952" spans="1:2" ht="12.75">
      <c r="A1952">
        <v>0</v>
      </c>
      <c r="B1952">
        <v>0</v>
      </c>
    </row>
    <row r="1953" spans="1:2" ht="12.75">
      <c r="A1953">
        <v>0</v>
      </c>
      <c r="B1953">
        <v>0</v>
      </c>
    </row>
    <row r="1954" spans="1:2" ht="12.75">
      <c r="A1954">
        <v>0</v>
      </c>
      <c r="B1954">
        <v>0</v>
      </c>
    </row>
    <row r="1955" spans="1:2" ht="12.75">
      <c r="A1955">
        <v>0</v>
      </c>
      <c r="B1955">
        <v>0</v>
      </c>
    </row>
    <row r="1956" spans="1:2" ht="12.75">
      <c r="A1956">
        <v>0</v>
      </c>
      <c r="B1956">
        <v>0</v>
      </c>
    </row>
    <row r="1957" spans="1:2" ht="12.75">
      <c r="A1957">
        <v>0</v>
      </c>
      <c r="B1957">
        <v>0</v>
      </c>
    </row>
    <row r="1958" spans="1:2" ht="12.75">
      <c r="A1958">
        <v>0</v>
      </c>
      <c r="B1958">
        <v>0</v>
      </c>
    </row>
    <row r="1959" spans="1:2" ht="12.75">
      <c r="A1959">
        <v>0</v>
      </c>
      <c r="B1959">
        <v>0</v>
      </c>
    </row>
    <row r="1960" spans="1:2" ht="12.75">
      <c r="A1960">
        <v>0</v>
      </c>
      <c r="B1960">
        <v>0</v>
      </c>
    </row>
    <row r="1961" spans="1:2" ht="12.75">
      <c r="A1961">
        <v>0</v>
      </c>
      <c r="B1961">
        <v>0</v>
      </c>
    </row>
    <row r="1962" spans="1:2" ht="12.75">
      <c r="A1962">
        <v>0</v>
      </c>
      <c r="B1962">
        <v>0</v>
      </c>
    </row>
    <row r="1963" spans="1:2" ht="12.75">
      <c r="A1963">
        <v>0</v>
      </c>
      <c r="B1963">
        <v>0</v>
      </c>
    </row>
    <row r="1964" spans="1:2" ht="12.75">
      <c r="A1964">
        <v>0</v>
      </c>
      <c r="B1964">
        <v>0</v>
      </c>
    </row>
    <row r="1965" spans="1:2" ht="12.75">
      <c r="A1965">
        <v>0</v>
      </c>
      <c r="B1965">
        <v>0</v>
      </c>
    </row>
    <row r="1966" spans="1:2" ht="12.75">
      <c r="A1966">
        <v>0</v>
      </c>
      <c r="B1966">
        <v>0</v>
      </c>
    </row>
    <row r="1967" spans="1:2" ht="12.75">
      <c r="A1967">
        <v>0</v>
      </c>
      <c r="B1967">
        <v>0</v>
      </c>
    </row>
    <row r="1968" spans="1:2" ht="12.75">
      <c r="A1968">
        <v>0</v>
      </c>
      <c r="B1968">
        <v>0</v>
      </c>
    </row>
    <row r="1969" spans="1:2" ht="12.75">
      <c r="A1969">
        <v>0</v>
      </c>
      <c r="B1969">
        <v>0</v>
      </c>
    </row>
    <row r="1970" spans="1:2" ht="12.75">
      <c r="A1970">
        <v>0</v>
      </c>
      <c r="B1970">
        <v>0</v>
      </c>
    </row>
    <row r="1971" spans="1:2" ht="12.75">
      <c r="A1971">
        <v>0</v>
      </c>
      <c r="B1971">
        <v>0</v>
      </c>
    </row>
    <row r="1972" spans="1:2" ht="12.75">
      <c r="A1972">
        <v>0</v>
      </c>
      <c r="B1972">
        <v>0</v>
      </c>
    </row>
    <row r="1973" spans="1:2" ht="12.75">
      <c r="A1973">
        <v>0</v>
      </c>
      <c r="B1973">
        <v>0</v>
      </c>
    </row>
    <row r="1974" spans="1:2" ht="12.75">
      <c r="A1974">
        <v>0</v>
      </c>
      <c r="B1974">
        <v>0</v>
      </c>
    </row>
    <row r="1975" spans="1:2" ht="12.75">
      <c r="A1975">
        <v>0</v>
      </c>
      <c r="B1975">
        <v>0</v>
      </c>
    </row>
    <row r="1976" spans="1:2" ht="12.75">
      <c r="A1976">
        <v>0</v>
      </c>
      <c r="B1976">
        <v>0</v>
      </c>
    </row>
    <row r="1977" spans="1:2" ht="12.75">
      <c r="A1977">
        <v>0</v>
      </c>
      <c r="B1977">
        <v>0</v>
      </c>
    </row>
    <row r="1978" spans="1:2" ht="12.75">
      <c r="A1978">
        <v>0</v>
      </c>
      <c r="B1978">
        <v>0</v>
      </c>
    </row>
    <row r="1979" spans="1:2" ht="12.75">
      <c r="A1979">
        <v>0</v>
      </c>
      <c r="B1979">
        <v>0</v>
      </c>
    </row>
    <row r="1980" spans="1:2" ht="12.75">
      <c r="A1980">
        <v>0</v>
      </c>
      <c r="B1980">
        <v>0</v>
      </c>
    </row>
    <row r="1981" spans="1:2" ht="12.75">
      <c r="A1981">
        <v>0</v>
      </c>
      <c r="B1981">
        <v>0</v>
      </c>
    </row>
    <row r="1982" spans="1:2" ht="12.75">
      <c r="A1982">
        <v>0</v>
      </c>
      <c r="B1982">
        <v>0</v>
      </c>
    </row>
    <row r="1983" spans="1:2" ht="12.75">
      <c r="A1983">
        <v>0</v>
      </c>
      <c r="B1983">
        <v>0</v>
      </c>
    </row>
    <row r="1984" spans="1:2" ht="12.75">
      <c r="A1984">
        <v>0</v>
      </c>
      <c r="B1984">
        <v>0</v>
      </c>
    </row>
    <row r="1985" spans="1:2" ht="12.75">
      <c r="A1985">
        <v>0</v>
      </c>
      <c r="B1985">
        <v>0</v>
      </c>
    </row>
    <row r="1986" spans="1:2" ht="12.75">
      <c r="A1986">
        <v>0</v>
      </c>
      <c r="B1986">
        <v>0</v>
      </c>
    </row>
    <row r="1987" spans="1:2" ht="12.75">
      <c r="A1987">
        <v>0</v>
      </c>
      <c r="B1987">
        <v>0</v>
      </c>
    </row>
    <row r="1988" spans="1:2" ht="12.75">
      <c r="A1988">
        <v>0</v>
      </c>
      <c r="B1988">
        <v>0</v>
      </c>
    </row>
    <row r="1989" spans="1:2" ht="12.75">
      <c r="A1989">
        <v>0</v>
      </c>
      <c r="B1989">
        <v>0</v>
      </c>
    </row>
    <row r="1990" spans="1:2" ht="12.75">
      <c r="A1990">
        <v>0</v>
      </c>
      <c r="B1990">
        <v>0</v>
      </c>
    </row>
    <row r="1991" spans="1:2" ht="12.75">
      <c r="A1991">
        <v>0</v>
      </c>
      <c r="B1991">
        <v>0</v>
      </c>
    </row>
    <row r="1992" spans="1:2" ht="12.75">
      <c r="A1992">
        <v>0</v>
      </c>
      <c r="B1992">
        <v>0</v>
      </c>
    </row>
    <row r="1993" spans="1:2" ht="12.75">
      <c r="A1993">
        <v>0</v>
      </c>
      <c r="B1993">
        <v>0</v>
      </c>
    </row>
    <row r="1994" spans="1:2" ht="12.75">
      <c r="A1994">
        <v>0</v>
      </c>
      <c r="B1994">
        <v>0</v>
      </c>
    </row>
    <row r="1995" spans="1:2" ht="12.75">
      <c r="A1995">
        <v>0</v>
      </c>
      <c r="B1995">
        <v>0</v>
      </c>
    </row>
    <row r="1996" spans="1:2" ht="12.75">
      <c r="A1996">
        <v>0</v>
      </c>
      <c r="B1996">
        <v>0</v>
      </c>
    </row>
    <row r="1997" spans="1:2" ht="12.75">
      <c r="A1997">
        <v>0</v>
      </c>
      <c r="B1997">
        <v>0</v>
      </c>
    </row>
    <row r="1998" spans="1:2" ht="12.75">
      <c r="A1998">
        <v>0</v>
      </c>
      <c r="B1998">
        <v>0</v>
      </c>
    </row>
    <row r="1999" spans="1:2" ht="12.75">
      <c r="A1999">
        <v>0</v>
      </c>
      <c r="B1999">
        <v>0</v>
      </c>
    </row>
    <row r="2000" spans="1:2" ht="12.75">
      <c r="A2000">
        <v>0</v>
      </c>
      <c r="B200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E976"/>
  <sheetViews>
    <sheetView showZeros="0" tabSelected="1" zoomScale="75" zoomScaleNormal="75" zoomScaleSheetLayoutView="50" workbookViewId="0" topLeftCell="A1">
      <pane xSplit="2" ySplit="11" topLeftCell="S96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968" sqref="I968"/>
    </sheetView>
  </sheetViews>
  <sheetFormatPr defaultColWidth="0" defaultRowHeight="12.75" zeroHeight="1" outlineLevelCol="1"/>
  <cols>
    <col min="1" max="1" width="6.8515625" style="5" customWidth="1"/>
    <col min="2" max="2" width="62.140625" style="4" customWidth="1"/>
    <col min="3" max="3" width="14.7109375" style="60" customWidth="1"/>
    <col min="4" max="4" width="12.421875" style="71" customWidth="1"/>
    <col min="5" max="5" width="22.421875" style="21" bestFit="1" customWidth="1"/>
    <col min="6" max="6" width="14.140625" style="60" customWidth="1"/>
    <col min="7" max="7" width="17.140625" style="71" customWidth="1"/>
    <col min="8" max="8" width="31.140625" style="106" customWidth="1"/>
    <col min="9" max="10" width="20.28125" style="21" customWidth="1"/>
    <col min="11" max="11" width="22.140625" style="21" customWidth="1"/>
    <col min="12" max="12" width="20.00390625" style="21" hidden="1" customWidth="1" outlineLevel="1"/>
    <col min="13" max="13" width="20.421875" style="21" hidden="1" customWidth="1" outlineLevel="1"/>
    <col min="14" max="15" width="20.28125" style="92" hidden="1" customWidth="1" outlineLevel="1"/>
    <col min="16" max="16" width="19.8515625" style="92" hidden="1" customWidth="1" outlineLevel="1"/>
    <col min="17" max="17" width="34.28125" style="21" hidden="1" customWidth="1" outlineLevel="1"/>
    <col min="18" max="18" width="34.28125" style="4" hidden="1" customWidth="1" outlineLevel="1"/>
    <col min="19" max="19" width="15.00390625" style="154" customWidth="1" collapsed="1"/>
    <col min="20" max="20" width="12.8515625" style="34" hidden="1" customWidth="1"/>
    <col min="21" max="21" width="12.8515625" style="154" hidden="1" customWidth="1"/>
    <col min="22" max="22" width="12.8515625" style="34" hidden="1" customWidth="1"/>
    <col min="23" max="23" width="11.7109375" style="34" hidden="1" customWidth="1"/>
    <col min="24" max="32" width="9.00390625" style="34" hidden="1" customWidth="1"/>
    <col min="33" max="33" width="9.00390625" style="34" customWidth="1"/>
    <col min="34" max="16384" width="0" style="34" hidden="1" customWidth="1"/>
  </cols>
  <sheetData>
    <row r="1" spans="27:31" ht="15.75" customHeight="1">
      <c r="AA1" s="34" t="s">
        <v>189</v>
      </c>
      <c r="AB1" s="34" t="s">
        <v>1510</v>
      </c>
      <c r="AC1" s="34" t="s">
        <v>189</v>
      </c>
      <c r="AD1" s="155" t="s">
        <v>649</v>
      </c>
      <c r="AE1" s="155">
        <f>ROW(beginpositionmtst)</f>
        <v>12</v>
      </c>
    </row>
    <row r="2" spans="4:31" ht="15.75" customHeight="1">
      <c r="D2" s="196" t="s">
        <v>2134</v>
      </c>
      <c r="E2" s="196"/>
      <c r="AA2" s="2">
        <v>1</v>
      </c>
      <c r="AB2" s="34">
        <v>3.2</v>
      </c>
      <c r="AD2" s="155" t="s">
        <v>650</v>
      </c>
      <c r="AE2" s="155">
        <f>ROW(beginpositionvariabeldeel2)</f>
        <v>13</v>
      </c>
    </row>
    <row r="3" spans="1:31" ht="24.75" customHeight="1">
      <c r="A3" s="243" t="s">
        <v>2188</v>
      </c>
      <c r="B3" s="244"/>
      <c r="D3" s="239" t="s">
        <v>2189</v>
      </c>
      <c r="E3" s="196"/>
      <c r="AA3" s="2"/>
      <c r="AB3" s="2"/>
      <c r="AC3" s="2">
        <v>0</v>
      </c>
      <c r="AD3" s="155" t="s">
        <v>651</v>
      </c>
      <c r="AE3" s="155">
        <f>ROW(endposition)</f>
        <v>974</v>
      </c>
    </row>
    <row r="4" spans="27:31" ht="15.75" customHeight="1" thickBot="1">
      <c r="AA4" s="2"/>
      <c r="AB4" s="2"/>
      <c r="AC4" s="2">
        <v>1</v>
      </c>
      <c r="AD4" s="2"/>
      <c r="AE4" s="2"/>
    </row>
    <row r="5" spans="1:18" s="8" customFormat="1" ht="15.75" customHeight="1">
      <c r="A5" s="48" t="s">
        <v>2147</v>
      </c>
      <c r="B5" s="88"/>
      <c r="C5" s="175"/>
      <c r="D5" s="72"/>
      <c r="E5" s="251" t="s">
        <v>2109</v>
      </c>
      <c r="F5" s="252"/>
      <c r="G5" s="176"/>
      <c r="H5" s="157" t="s">
        <v>2192</v>
      </c>
      <c r="I5" s="22"/>
      <c r="J5" s="22"/>
      <c r="K5" s="22"/>
      <c r="L5" s="173" t="s">
        <v>2186</v>
      </c>
      <c r="M5" s="173"/>
      <c r="N5" s="23"/>
      <c r="O5" s="240" t="s">
        <v>2191</v>
      </c>
      <c r="P5" s="241"/>
      <c r="Q5" s="22"/>
      <c r="R5" s="6"/>
    </row>
    <row r="6" spans="1:21" ht="16.5" customHeight="1">
      <c r="A6" s="87" t="s">
        <v>2148</v>
      </c>
      <c r="B6" s="8"/>
      <c r="C6" s="238"/>
      <c r="E6" s="253" t="s">
        <v>2108</v>
      </c>
      <c r="F6" s="254"/>
      <c r="G6" s="177"/>
      <c r="H6" s="160" t="s">
        <v>2149</v>
      </c>
      <c r="L6" s="174"/>
      <c r="M6" s="174"/>
      <c r="O6" s="241"/>
      <c r="P6" s="241"/>
      <c r="S6" s="34"/>
      <c r="U6" s="34"/>
    </row>
    <row r="7" spans="1:21" s="8" customFormat="1" ht="16.5" customHeight="1">
      <c r="A7" s="245"/>
      <c r="B7" s="246"/>
      <c r="C7" s="247"/>
      <c r="D7" s="75"/>
      <c r="E7" s="255" t="s">
        <v>2107</v>
      </c>
      <c r="F7" s="254"/>
      <c r="G7" s="178"/>
      <c r="H7" s="158" t="s">
        <v>2150</v>
      </c>
      <c r="I7" s="23"/>
      <c r="J7" s="23"/>
      <c r="K7" s="23"/>
      <c r="L7" s="23"/>
      <c r="M7" s="23"/>
      <c r="N7" s="23"/>
      <c r="O7" s="23"/>
      <c r="P7" s="23"/>
      <c r="Q7" s="23"/>
      <c r="R7" s="7"/>
      <c r="S7" s="16"/>
      <c r="T7" s="7"/>
      <c r="U7" s="16"/>
    </row>
    <row r="8" spans="1:21" s="8" customFormat="1" ht="16.5" customHeight="1" thickBot="1">
      <c r="A8" s="248"/>
      <c r="B8" s="249"/>
      <c r="C8" s="250"/>
      <c r="D8" s="75"/>
      <c r="E8" s="256" t="s">
        <v>2106</v>
      </c>
      <c r="F8" s="257"/>
      <c r="G8" s="179"/>
      <c r="H8" s="159" t="s">
        <v>2151</v>
      </c>
      <c r="I8" s="23"/>
      <c r="J8" s="23"/>
      <c r="K8" s="23"/>
      <c r="L8" s="172"/>
      <c r="M8" s="172"/>
      <c r="N8" s="172" t="s">
        <v>2190</v>
      </c>
      <c r="O8" s="172"/>
      <c r="P8" s="172"/>
      <c r="Q8" s="172"/>
      <c r="R8" s="172"/>
      <c r="S8" s="16"/>
      <c r="T8" s="7"/>
      <c r="U8" s="16"/>
    </row>
    <row r="9" spans="3:21" s="2" customFormat="1" ht="12" customHeight="1" thickBot="1">
      <c r="C9" s="61"/>
      <c r="D9" s="73"/>
      <c r="E9" s="24"/>
      <c r="F9" s="61"/>
      <c r="G9" s="73"/>
      <c r="H9" s="107"/>
      <c r="I9" s="25"/>
      <c r="J9" s="25"/>
      <c r="K9" s="25"/>
      <c r="L9" s="24"/>
      <c r="M9" s="25"/>
      <c r="N9" s="25"/>
      <c r="O9" s="25"/>
      <c r="P9" s="25"/>
      <c r="Q9" s="25"/>
      <c r="R9" s="9"/>
      <c r="S9" s="17"/>
      <c r="T9" s="242"/>
      <c r="U9" s="242"/>
    </row>
    <row r="10" spans="1:27" s="91" customFormat="1" ht="63" customHeight="1" thickBot="1">
      <c r="A10" s="163"/>
      <c r="B10" s="162" t="s">
        <v>1687</v>
      </c>
      <c r="C10" s="62" t="s">
        <v>923</v>
      </c>
      <c r="D10" s="89" t="s">
        <v>1688</v>
      </c>
      <c r="E10" s="90" t="s">
        <v>868</v>
      </c>
      <c r="F10" s="62" t="s">
        <v>322</v>
      </c>
      <c r="G10" s="89" t="s">
        <v>1689</v>
      </c>
      <c r="H10" s="26" t="s">
        <v>1296</v>
      </c>
      <c r="I10" s="26" t="s">
        <v>2132</v>
      </c>
      <c r="J10" s="26" t="s">
        <v>2133</v>
      </c>
      <c r="K10" s="211" t="s">
        <v>2234</v>
      </c>
      <c r="L10" s="198" t="s">
        <v>924</v>
      </c>
      <c r="M10" s="26" t="s">
        <v>925</v>
      </c>
      <c r="N10" s="26" t="s">
        <v>2182</v>
      </c>
      <c r="O10" s="26" t="s">
        <v>2184</v>
      </c>
      <c r="P10" s="93" t="s">
        <v>2180</v>
      </c>
      <c r="Q10" s="77" t="s">
        <v>323</v>
      </c>
      <c r="R10" s="20" t="s">
        <v>324</v>
      </c>
      <c r="S10" s="156"/>
      <c r="T10" s="156"/>
      <c r="U10" s="156"/>
      <c r="AA10" s="91" t="s">
        <v>189</v>
      </c>
    </row>
    <row r="11" spans="1:27" s="91" customFormat="1" ht="62.25" customHeight="1" thickBot="1">
      <c r="A11" s="163"/>
      <c r="B11" s="162" t="s">
        <v>2135</v>
      </c>
      <c r="C11" s="62" t="s">
        <v>2136</v>
      </c>
      <c r="D11" s="89" t="s">
        <v>2139</v>
      </c>
      <c r="E11" s="90" t="s">
        <v>2137</v>
      </c>
      <c r="F11" s="62" t="s">
        <v>2138</v>
      </c>
      <c r="G11" s="89" t="s">
        <v>2193</v>
      </c>
      <c r="H11" s="26" t="s">
        <v>2140</v>
      </c>
      <c r="I11" s="26" t="s">
        <v>2141</v>
      </c>
      <c r="J11" s="26" t="s">
        <v>2142</v>
      </c>
      <c r="K11" s="211" t="s">
        <v>2235</v>
      </c>
      <c r="L11" s="198" t="s">
        <v>2143</v>
      </c>
      <c r="M11" s="26" t="s">
        <v>2144</v>
      </c>
      <c r="N11" s="26" t="s">
        <v>2183</v>
      </c>
      <c r="O11" s="26" t="s">
        <v>2185</v>
      </c>
      <c r="P11" s="93" t="s">
        <v>2181</v>
      </c>
      <c r="Q11" s="77" t="s">
        <v>2145</v>
      </c>
      <c r="R11" s="20" t="s">
        <v>2146</v>
      </c>
      <c r="S11" s="156"/>
      <c r="T11" s="156"/>
      <c r="U11" s="156"/>
      <c r="AA11" s="91" t="s">
        <v>189</v>
      </c>
    </row>
    <row r="12" spans="1:21" s="8" customFormat="1" ht="11.25" customHeight="1" thickBot="1">
      <c r="A12" s="36"/>
      <c r="B12" s="13"/>
      <c r="C12" s="63"/>
      <c r="D12" s="76"/>
      <c r="E12" s="27"/>
      <c r="F12" s="63"/>
      <c r="G12" s="108"/>
      <c r="H12" s="109"/>
      <c r="I12" s="27"/>
      <c r="J12" s="27"/>
      <c r="K12" s="212"/>
      <c r="L12" s="199"/>
      <c r="M12" s="27"/>
      <c r="N12" s="94"/>
      <c r="O12" s="94"/>
      <c r="P12" s="94"/>
      <c r="Q12" s="78"/>
      <c r="R12" s="10"/>
      <c r="S12" s="11"/>
      <c r="U12" s="11"/>
    </row>
    <row r="13" spans="1:27" ht="13.5" thickBot="1">
      <c r="A13" s="49">
        <v>1</v>
      </c>
      <c r="B13" s="35" t="s">
        <v>2152</v>
      </c>
      <c r="C13" s="64"/>
      <c r="D13" s="110"/>
      <c r="E13" s="50"/>
      <c r="F13" s="64"/>
      <c r="G13" s="110"/>
      <c r="H13" s="111"/>
      <c r="I13" s="50"/>
      <c r="J13" s="50"/>
      <c r="K13" s="213"/>
      <c r="L13" s="200"/>
      <c r="M13" s="50"/>
      <c r="N13" s="50"/>
      <c r="O13" s="50"/>
      <c r="P13" s="50"/>
      <c r="Q13" s="50"/>
      <c r="R13" s="51"/>
      <c r="S13" s="33"/>
      <c r="T13" s="112"/>
      <c r="U13" s="33"/>
      <c r="AA13" s="34">
        <v>1</v>
      </c>
    </row>
    <row r="14" spans="1:27" s="8" customFormat="1" ht="11.25" customHeight="1">
      <c r="A14" s="36"/>
      <c r="B14" s="13"/>
      <c r="C14" s="65"/>
      <c r="D14" s="76"/>
      <c r="E14" s="28"/>
      <c r="F14" s="65"/>
      <c r="G14" s="76"/>
      <c r="H14" s="113"/>
      <c r="I14" s="28"/>
      <c r="J14" s="28"/>
      <c r="K14" s="214"/>
      <c r="L14" s="201"/>
      <c r="M14" s="28"/>
      <c r="N14" s="79"/>
      <c r="O14" s="79"/>
      <c r="P14" s="28"/>
      <c r="Q14" s="79"/>
      <c r="R14" s="10"/>
      <c r="S14" s="12"/>
      <c r="U14" s="12"/>
      <c r="AA14" s="8">
        <f>+AA15</f>
        <v>1</v>
      </c>
    </row>
    <row r="15" spans="1:27" s="8" customFormat="1" ht="14.25">
      <c r="A15" s="37" t="s">
        <v>757</v>
      </c>
      <c r="B15" s="14" t="s">
        <v>2194</v>
      </c>
      <c r="C15" s="66"/>
      <c r="D15" s="114"/>
      <c r="E15" s="29"/>
      <c r="F15" s="66"/>
      <c r="G15" s="114"/>
      <c r="H15" s="115"/>
      <c r="I15" s="29"/>
      <c r="J15" s="29"/>
      <c r="K15" s="215"/>
      <c r="L15" s="202"/>
      <c r="M15" s="29"/>
      <c r="N15" s="80"/>
      <c r="O15" s="80"/>
      <c r="P15" s="29"/>
      <c r="Q15" s="80"/>
      <c r="R15" s="38"/>
      <c r="S15" s="12"/>
      <c r="U15" s="12"/>
      <c r="AA15" s="8">
        <f>+AA46</f>
        <v>1</v>
      </c>
    </row>
    <row r="16" spans="1:27" s="8" customFormat="1" ht="14.25">
      <c r="A16" s="39"/>
      <c r="B16" s="85" t="s">
        <v>2153</v>
      </c>
      <c r="C16" s="65"/>
      <c r="D16" s="76"/>
      <c r="E16" s="28"/>
      <c r="F16" s="65"/>
      <c r="G16" s="76"/>
      <c r="H16" s="113"/>
      <c r="I16" s="28"/>
      <c r="J16" s="28"/>
      <c r="K16" s="214"/>
      <c r="L16" s="201"/>
      <c r="M16" s="28"/>
      <c r="N16" s="95"/>
      <c r="O16" s="95"/>
      <c r="P16" s="95"/>
      <c r="Q16" s="79"/>
      <c r="R16" s="10"/>
      <c r="S16" s="11"/>
      <c r="U16" s="11"/>
      <c r="AA16" s="8">
        <f>+AA15</f>
        <v>1</v>
      </c>
    </row>
    <row r="17" spans="1:27" s="8" customFormat="1" ht="14.25">
      <c r="A17" s="40"/>
      <c r="B17" s="117" t="s">
        <v>2154</v>
      </c>
      <c r="C17" s="86"/>
      <c r="D17" s="76"/>
      <c r="E17" s="116"/>
      <c r="F17" s="65"/>
      <c r="G17" s="76"/>
      <c r="H17" s="113"/>
      <c r="I17" s="28"/>
      <c r="J17" s="28"/>
      <c r="K17" s="214">
        <v>-6200</v>
      </c>
      <c r="L17" s="201"/>
      <c r="M17" s="28"/>
      <c r="N17" s="95"/>
      <c r="O17" s="95"/>
      <c r="P17" s="95">
        <v>-6200</v>
      </c>
      <c r="Q17" s="79"/>
      <c r="R17" s="10"/>
      <c r="S17" s="12"/>
      <c r="U17" s="12"/>
      <c r="AA17" s="34">
        <f aca="true" t="shared" si="0" ref="AA17:AA44">IF(OR(B17&lt;&gt;0,C17&lt;&gt;0),1,0)</f>
        <v>1</v>
      </c>
    </row>
    <row r="18" spans="1:27" s="2" customFormat="1" ht="11.25" customHeight="1">
      <c r="A18" s="52"/>
      <c r="B18" s="182"/>
      <c r="C18" s="183"/>
      <c r="D18" s="184"/>
      <c r="E18" s="180"/>
      <c r="F18" s="185"/>
      <c r="G18" s="184"/>
      <c r="H18" s="186"/>
      <c r="I18" s="53">
        <f aca="true" t="shared" si="1" ref="I18:I46">$K18*T$974</f>
        <v>0</v>
      </c>
      <c r="J18" s="53">
        <f aca="true" t="shared" si="2" ref="J18:J46">$K18*U$974</f>
        <v>0</v>
      </c>
      <c r="K18" s="216"/>
      <c r="L18" s="203"/>
      <c r="M18" s="169"/>
      <c r="N18" s="97">
        <f aca="true" t="shared" si="3" ref="N18:N46">P18*V$974</f>
        <v>0</v>
      </c>
      <c r="O18" s="97">
        <f aca="true" t="shared" si="4" ref="O18:O46">P18-N18</f>
        <v>0</v>
      </c>
      <c r="P18" s="97">
        <f aca="true" t="shared" si="5" ref="P18:P45">K18-M18-L18</f>
        <v>0</v>
      </c>
      <c r="Q18" s="192"/>
      <c r="R18" s="194"/>
      <c r="S18" s="3"/>
      <c r="T18" s="112"/>
      <c r="U18" s="3"/>
      <c r="AA18" s="34">
        <f t="shared" si="0"/>
        <v>0</v>
      </c>
    </row>
    <row r="19" spans="1:27" s="2" customFormat="1" ht="11.25" customHeight="1">
      <c r="A19" s="52"/>
      <c r="B19" s="182"/>
      <c r="C19" s="183"/>
      <c r="D19" s="184"/>
      <c r="E19" s="180"/>
      <c r="F19" s="185"/>
      <c r="G19" s="184"/>
      <c r="H19" s="186"/>
      <c r="I19" s="53">
        <f t="shared" si="1"/>
        <v>0</v>
      </c>
      <c r="J19" s="53">
        <f t="shared" si="2"/>
        <v>0</v>
      </c>
      <c r="K19" s="216"/>
      <c r="L19" s="203"/>
      <c r="M19" s="169"/>
      <c r="N19" s="97">
        <f t="shared" si="3"/>
        <v>0</v>
      </c>
      <c r="O19" s="97">
        <f t="shared" si="4"/>
        <v>0</v>
      </c>
      <c r="P19" s="97">
        <f t="shared" si="5"/>
        <v>0</v>
      </c>
      <c r="Q19" s="192"/>
      <c r="R19" s="194"/>
      <c r="S19" s="3"/>
      <c r="T19" s="112"/>
      <c r="U19" s="3"/>
      <c r="AA19" s="34">
        <f t="shared" si="0"/>
        <v>0</v>
      </c>
    </row>
    <row r="20" spans="1:27" s="2" customFormat="1" ht="11.25" customHeight="1">
      <c r="A20" s="52"/>
      <c r="B20" s="182"/>
      <c r="C20" s="183"/>
      <c r="D20" s="184"/>
      <c r="E20" s="180"/>
      <c r="F20" s="185"/>
      <c r="G20" s="184"/>
      <c r="H20" s="186"/>
      <c r="I20" s="53">
        <f t="shared" si="1"/>
        <v>0</v>
      </c>
      <c r="J20" s="53">
        <f t="shared" si="2"/>
        <v>0</v>
      </c>
      <c r="K20" s="216"/>
      <c r="L20" s="203"/>
      <c r="M20" s="169"/>
      <c r="N20" s="97">
        <f t="shared" si="3"/>
        <v>0</v>
      </c>
      <c r="O20" s="97">
        <f t="shared" si="4"/>
        <v>0</v>
      </c>
      <c r="P20" s="97">
        <f t="shared" si="5"/>
        <v>0</v>
      </c>
      <c r="Q20" s="192"/>
      <c r="R20" s="194"/>
      <c r="S20" s="3"/>
      <c r="T20" s="112"/>
      <c r="U20" s="3"/>
      <c r="AA20" s="34">
        <f t="shared" si="0"/>
        <v>0</v>
      </c>
    </row>
    <row r="21" spans="1:27" s="2" customFormat="1" ht="11.25" customHeight="1">
      <c r="A21" s="52"/>
      <c r="B21" s="187"/>
      <c r="C21" s="183"/>
      <c r="D21" s="184"/>
      <c r="E21" s="180"/>
      <c r="F21" s="185"/>
      <c r="G21" s="184"/>
      <c r="H21" s="186"/>
      <c r="I21" s="53">
        <f t="shared" si="1"/>
        <v>0</v>
      </c>
      <c r="J21" s="53">
        <f t="shared" si="2"/>
        <v>0</v>
      </c>
      <c r="K21" s="216"/>
      <c r="L21" s="203"/>
      <c r="M21" s="169"/>
      <c r="N21" s="97">
        <f t="shared" si="3"/>
        <v>0</v>
      </c>
      <c r="O21" s="97">
        <f t="shared" si="4"/>
        <v>0</v>
      </c>
      <c r="P21" s="97">
        <f t="shared" si="5"/>
        <v>0</v>
      </c>
      <c r="Q21" s="192"/>
      <c r="R21" s="194"/>
      <c r="S21" s="3"/>
      <c r="T21" s="112"/>
      <c r="U21" s="3"/>
      <c r="AA21" s="34">
        <f t="shared" si="0"/>
        <v>0</v>
      </c>
    </row>
    <row r="22" spans="1:27" s="2" customFormat="1" ht="11.25" customHeight="1">
      <c r="A22" s="52"/>
      <c r="B22" s="182"/>
      <c r="C22" s="183"/>
      <c r="D22" s="184"/>
      <c r="E22" s="180"/>
      <c r="F22" s="185"/>
      <c r="G22" s="184"/>
      <c r="H22" s="186"/>
      <c r="I22" s="53">
        <f t="shared" si="1"/>
        <v>0</v>
      </c>
      <c r="J22" s="53">
        <f t="shared" si="2"/>
        <v>0</v>
      </c>
      <c r="K22" s="216"/>
      <c r="L22" s="203"/>
      <c r="M22" s="169"/>
      <c r="N22" s="97">
        <f t="shared" si="3"/>
        <v>0</v>
      </c>
      <c r="O22" s="97">
        <f t="shared" si="4"/>
        <v>0</v>
      </c>
      <c r="P22" s="97">
        <f t="shared" si="5"/>
        <v>0</v>
      </c>
      <c r="Q22" s="192"/>
      <c r="R22" s="194"/>
      <c r="S22" s="3"/>
      <c r="T22" s="112"/>
      <c r="U22" s="3"/>
      <c r="AA22" s="34">
        <f t="shared" si="0"/>
        <v>0</v>
      </c>
    </row>
    <row r="23" spans="1:27" s="2" customFormat="1" ht="11.25" customHeight="1">
      <c r="A23" s="52"/>
      <c r="B23" s="182"/>
      <c r="C23" s="183"/>
      <c r="D23" s="184"/>
      <c r="E23" s="180"/>
      <c r="F23" s="185"/>
      <c r="G23" s="184"/>
      <c r="H23" s="186"/>
      <c r="I23" s="53">
        <f t="shared" si="1"/>
        <v>0</v>
      </c>
      <c r="J23" s="53">
        <f t="shared" si="2"/>
        <v>0</v>
      </c>
      <c r="K23" s="216"/>
      <c r="L23" s="203"/>
      <c r="M23" s="169"/>
      <c r="N23" s="97">
        <f t="shared" si="3"/>
        <v>0</v>
      </c>
      <c r="O23" s="97">
        <f t="shared" si="4"/>
        <v>0</v>
      </c>
      <c r="P23" s="97">
        <f t="shared" si="5"/>
        <v>0</v>
      </c>
      <c r="Q23" s="192"/>
      <c r="R23" s="194"/>
      <c r="S23" s="3"/>
      <c r="T23" s="112"/>
      <c r="U23" s="3"/>
      <c r="AA23" s="34">
        <f t="shared" si="0"/>
        <v>0</v>
      </c>
    </row>
    <row r="24" spans="1:27" s="2" customFormat="1" ht="11.25" customHeight="1">
      <c r="A24" s="52"/>
      <c r="B24" s="182"/>
      <c r="C24" s="183"/>
      <c r="D24" s="184"/>
      <c r="E24" s="180"/>
      <c r="F24" s="185"/>
      <c r="G24" s="184"/>
      <c r="H24" s="186"/>
      <c r="I24" s="53">
        <f t="shared" si="1"/>
        <v>0</v>
      </c>
      <c r="J24" s="53">
        <f t="shared" si="2"/>
        <v>0</v>
      </c>
      <c r="K24" s="216"/>
      <c r="L24" s="203"/>
      <c r="M24" s="169"/>
      <c r="N24" s="97">
        <f t="shared" si="3"/>
        <v>0</v>
      </c>
      <c r="O24" s="97">
        <f t="shared" si="4"/>
        <v>0</v>
      </c>
      <c r="P24" s="97">
        <f t="shared" si="5"/>
        <v>0</v>
      </c>
      <c r="Q24" s="192"/>
      <c r="R24" s="194"/>
      <c r="S24" s="3"/>
      <c r="T24" s="112"/>
      <c r="U24" s="3"/>
      <c r="AA24" s="34">
        <f t="shared" si="0"/>
        <v>0</v>
      </c>
    </row>
    <row r="25" spans="1:27" s="2" customFormat="1" ht="11.25" customHeight="1">
      <c r="A25" s="52"/>
      <c r="B25" s="187"/>
      <c r="C25" s="183"/>
      <c r="D25" s="184"/>
      <c r="E25" s="180"/>
      <c r="F25" s="185"/>
      <c r="G25" s="184"/>
      <c r="H25" s="186"/>
      <c r="I25" s="53">
        <f t="shared" si="1"/>
        <v>0</v>
      </c>
      <c r="J25" s="53">
        <f t="shared" si="2"/>
        <v>0</v>
      </c>
      <c r="K25" s="216"/>
      <c r="L25" s="203"/>
      <c r="M25" s="169"/>
      <c r="N25" s="97">
        <f t="shared" si="3"/>
        <v>0</v>
      </c>
      <c r="O25" s="97">
        <f t="shared" si="4"/>
        <v>0</v>
      </c>
      <c r="P25" s="97">
        <f t="shared" si="5"/>
        <v>0</v>
      </c>
      <c r="Q25" s="192"/>
      <c r="R25" s="194"/>
      <c r="S25" s="3"/>
      <c r="T25" s="112"/>
      <c r="U25" s="3"/>
      <c r="AA25" s="34">
        <f t="shared" si="0"/>
        <v>0</v>
      </c>
    </row>
    <row r="26" spans="1:27" s="2" customFormat="1" ht="11.25" customHeight="1">
      <c r="A26" s="52"/>
      <c r="B26" s="182"/>
      <c r="C26" s="183"/>
      <c r="D26" s="184"/>
      <c r="E26" s="180"/>
      <c r="F26" s="185"/>
      <c r="G26" s="184"/>
      <c r="H26" s="186"/>
      <c r="I26" s="53">
        <f t="shared" si="1"/>
        <v>0</v>
      </c>
      <c r="J26" s="53">
        <f t="shared" si="2"/>
        <v>0</v>
      </c>
      <c r="K26" s="216"/>
      <c r="L26" s="203"/>
      <c r="M26" s="169"/>
      <c r="N26" s="97">
        <f t="shared" si="3"/>
        <v>0</v>
      </c>
      <c r="O26" s="97">
        <f t="shared" si="4"/>
        <v>0</v>
      </c>
      <c r="P26" s="97">
        <f t="shared" si="5"/>
        <v>0</v>
      </c>
      <c r="Q26" s="192"/>
      <c r="R26" s="194"/>
      <c r="S26" s="3"/>
      <c r="T26" s="112"/>
      <c r="U26" s="3"/>
      <c r="AA26" s="34">
        <f t="shared" si="0"/>
        <v>0</v>
      </c>
    </row>
    <row r="27" spans="1:27" s="2" customFormat="1" ht="11.25" customHeight="1">
      <c r="A27" s="52"/>
      <c r="B27" s="182"/>
      <c r="C27" s="183"/>
      <c r="D27" s="184"/>
      <c r="E27" s="180"/>
      <c r="F27" s="185"/>
      <c r="G27" s="184"/>
      <c r="H27" s="186"/>
      <c r="I27" s="53">
        <f t="shared" si="1"/>
        <v>0</v>
      </c>
      <c r="J27" s="53">
        <f t="shared" si="2"/>
        <v>0</v>
      </c>
      <c r="K27" s="216"/>
      <c r="L27" s="203"/>
      <c r="M27" s="169"/>
      <c r="N27" s="97">
        <f t="shared" si="3"/>
        <v>0</v>
      </c>
      <c r="O27" s="97">
        <f t="shared" si="4"/>
        <v>0</v>
      </c>
      <c r="P27" s="97">
        <f t="shared" si="5"/>
        <v>0</v>
      </c>
      <c r="Q27" s="192"/>
      <c r="R27" s="194"/>
      <c r="S27" s="3"/>
      <c r="T27" s="112"/>
      <c r="U27" s="3"/>
      <c r="AA27" s="34">
        <f t="shared" si="0"/>
        <v>0</v>
      </c>
    </row>
    <row r="28" spans="1:27" s="2" customFormat="1" ht="11.25" customHeight="1">
      <c r="A28" s="52"/>
      <c r="B28" s="182"/>
      <c r="C28" s="183"/>
      <c r="D28" s="184"/>
      <c r="E28" s="180"/>
      <c r="F28" s="185"/>
      <c r="G28" s="184"/>
      <c r="H28" s="186"/>
      <c r="I28" s="53">
        <f t="shared" si="1"/>
        <v>0</v>
      </c>
      <c r="J28" s="53">
        <f t="shared" si="2"/>
        <v>0</v>
      </c>
      <c r="K28" s="216"/>
      <c r="L28" s="203"/>
      <c r="M28" s="169"/>
      <c r="N28" s="97">
        <f t="shared" si="3"/>
        <v>0</v>
      </c>
      <c r="O28" s="97">
        <f t="shared" si="4"/>
        <v>0</v>
      </c>
      <c r="P28" s="97">
        <f t="shared" si="5"/>
        <v>0</v>
      </c>
      <c r="Q28" s="192"/>
      <c r="R28" s="194"/>
      <c r="S28" s="3"/>
      <c r="T28" s="112"/>
      <c r="U28" s="3"/>
      <c r="AA28" s="34">
        <f t="shared" si="0"/>
        <v>0</v>
      </c>
    </row>
    <row r="29" spans="1:27" s="2" customFormat="1" ht="11.25" customHeight="1">
      <c r="A29" s="52"/>
      <c r="B29" s="182"/>
      <c r="C29" s="183"/>
      <c r="D29" s="184"/>
      <c r="E29" s="180"/>
      <c r="F29" s="185"/>
      <c r="G29" s="184"/>
      <c r="H29" s="186"/>
      <c r="I29" s="53">
        <f t="shared" si="1"/>
        <v>0</v>
      </c>
      <c r="J29" s="53">
        <f t="shared" si="2"/>
        <v>0</v>
      </c>
      <c r="K29" s="216"/>
      <c r="L29" s="203"/>
      <c r="M29" s="169"/>
      <c r="N29" s="97">
        <f t="shared" si="3"/>
        <v>0</v>
      </c>
      <c r="O29" s="97">
        <f t="shared" si="4"/>
        <v>0</v>
      </c>
      <c r="P29" s="97">
        <f t="shared" si="5"/>
        <v>0</v>
      </c>
      <c r="Q29" s="192"/>
      <c r="R29" s="194"/>
      <c r="S29" s="3"/>
      <c r="T29" s="112"/>
      <c r="U29" s="3"/>
      <c r="AA29" s="34">
        <f t="shared" si="0"/>
        <v>0</v>
      </c>
    </row>
    <row r="30" spans="1:27" s="2" customFormat="1" ht="11.25" customHeight="1">
      <c r="A30" s="52"/>
      <c r="B30" s="182"/>
      <c r="C30" s="183"/>
      <c r="D30" s="184"/>
      <c r="E30" s="180"/>
      <c r="F30" s="185"/>
      <c r="G30" s="184"/>
      <c r="H30" s="186"/>
      <c r="I30" s="53">
        <f t="shared" si="1"/>
        <v>0</v>
      </c>
      <c r="J30" s="53">
        <f t="shared" si="2"/>
        <v>0</v>
      </c>
      <c r="K30" s="216"/>
      <c r="L30" s="203"/>
      <c r="M30" s="169"/>
      <c r="N30" s="97">
        <f t="shared" si="3"/>
        <v>0</v>
      </c>
      <c r="O30" s="97">
        <f t="shared" si="4"/>
        <v>0</v>
      </c>
      <c r="P30" s="97">
        <f t="shared" si="5"/>
        <v>0</v>
      </c>
      <c r="Q30" s="192"/>
      <c r="R30" s="194"/>
      <c r="S30" s="3"/>
      <c r="T30" s="112"/>
      <c r="U30" s="3"/>
      <c r="AA30" s="34">
        <f t="shared" si="0"/>
        <v>0</v>
      </c>
    </row>
    <row r="31" spans="1:27" s="2" customFormat="1" ht="11.25" customHeight="1">
      <c r="A31" s="52"/>
      <c r="B31" s="182"/>
      <c r="C31" s="183"/>
      <c r="D31" s="184"/>
      <c r="E31" s="180"/>
      <c r="F31" s="185"/>
      <c r="G31" s="184"/>
      <c r="H31" s="186"/>
      <c r="I31" s="53">
        <f t="shared" si="1"/>
        <v>0</v>
      </c>
      <c r="J31" s="53">
        <f t="shared" si="2"/>
        <v>0</v>
      </c>
      <c r="K31" s="216"/>
      <c r="L31" s="203"/>
      <c r="M31" s="169"/>
      <c r="N31" s="97">
        <f t="shared" si="3"/>
        <v>0</v>
      </c>
      <c r="O31" s="97">
        <f t="shared" si="4"/>
        <v>0</v>
      </c>
      <c r="P31" s="97">
        <f t="shared" si="5"/>
        <v>0</v>
      </c>
      <c r="Q31" s="192"/>
      <c r="R31" s="194"/>
      <c r="S31" s="3"/>
      <c r="T31" s="112"/>
      <c r="U31" s="3"/>
      <c r="AA31" s="34">
        <f t="shared" si="0"/>
        <v>0</v>
      </c>
    </row>
    <row r="32" spans="1:27" s="2" customFormat="1" ht="11.25" customHeight="1">
      <c r="A32" s="52"/>
      <c r="B32" s="187"/>
      <c r="C32" s="183"/>
      <c r="D32" s="184"/>
      <c r="E32" s="180"/>
      <c r="F32" s="185"/>
      <c r="G32" s="184"/>
      <c r="H32" s="186"/>
      <c r="I32" s="53">
        <f t="shared" si="1"/>
        <v>0</v>
      </c>
      <c r="J32" s="53">
        <f t="shared" si="2"/>
        <v>0</v>
      </c>
      <c r="K32" s="216"/>
      <c r="L32" s="203"/>
      <c r="M32" s="169"/>
      <c r="N32" s="97">
        <f t="shared" si="3"/>
        <v>0</v>
      </c>
      <c r="O32" s="97">
        <f t="shared" si="4"/>
        <v>0</v>
      </c>
      <c r="P32" s="97">
        <f t="shared" si="5"/>
        <v>0</v>
      </c>
      <c r="Q32" s="192"/>
      <c r="R32" s="194"/>
      <c r="S32" s="3"/>
      <c r="T32" s="112"/>
      <c r="U32" s="3"/>
      <c r="AA32" s="34">
        <f t="shared" si="0"/>
        <v>0</v>
      </c>
    </row>
    <row r="33" spans="1:27" s="2" customFormat="1" ht="11.25" customHeight="1">
      <c r="A33" s="52"/>
      <c r="B33" s="182"/>
      <c r="C33" s="183"/>
      <c r="D33" s="184"/>
      <c r="E33" s="180"/>
      <c r="F33" s="185"/>
      <c r="G33" s="184"/>
      <c r="H33" s="186"/>
      <c r="I33" s="53">
        <f t="shared" si="1"/>
        <v>0</v>
      </c>
      <c r="J33" s="53">
        <f t="shared" si="2"/>
        <v>0</v>
      </c>
      <c r="K33" s="216"/>
      <c r="L33" s="203"/>
      <c r="M33" s="169"/>
      <c r="N33" s="97">
        <f t="shared" si="3"/>
        <v>0</v>
      </c>
      <c r="O33" s="97">
        <f t="shared" si="4"/>
        <v>0</v>
      </c>
      <c r="P33" s="97">
        <f t="shared" si="5"/>
        <v>0</v>
      </c>
      <c r="Q33" s="192"/>
      <c r="R33" s="194"/>
      <c r="S33" s="3"/>
      <c r="T33" s="112"/>
      <c r="U33" s="3"/>
      <c r="AA33" s="34">
        <f t="shared" si="0"/>
        <v>0</v>
      </c>
    </row>
    <row r="34" spans="1:27" s="2" customFormat="1" ht="11.25" customHeight="1">
      <c r="A34" s="52"/>
      <c r="B34" s="182"/>
      <c r="C34" s="183"/>
      <c r="D34" s="184"/>
      <c r="E34" s="180"/>
      <c r="F34" s="185"/>
      <c r="G34" s="184"/>
      <c r="H34" s="186"/>
      <c r="I34" s="53">
        <f t="shared" si="1"/>
        <v>0</v>
      </c>
      <c r="J34" s="53">
        <f t="shared" si="2"/>
        <v>0</v>
      </c>
      <c r="K34" s="216"/>
      <c r="L34" s="203"/>
      <c r="M34" s="169"/>
      <c r="N34" s="97">
        <f t="shared" si="3"/>
        <v>0</v>
      </c>
      <c r="O34" s="97">
        <f t="shared" si="4"/>
        <v>0</v>
      </c>
      <c r="P34" s="97">
        <f t="shared" si="5"/>
        <v>0</v>
      </c>
      <c r="Q34" s="192"/>
      <c r="R34" s="194"/>
      <c r="S34" s="3"/>
      <c r="T34" s="112"/>
      <c r="U34" s="3"/>
      <c r="AA34" s="34">
        <f t="shared" si="0"/>
        <v>0</v>
      </c>
    </row>
    <row r="35" spans="1:27" s="2" customFormat="1" ht="11.25" customHeight="1">
      <c r="A35" s="52"/>
      <c r="B35" s="182"/>
      <c r="C35" s="183"/>
      <c r="D35" s="184"/>
      <c r="E35" s="180"/>
      <c r="F35" s="185"/>
      <c r="G35" s="184"/>
      <c r="H35" s="186"/>
      <c r="I35" s="53">
        <f t="shared" si="1"/>
        <v>0</v>
      </c>
      <c r="J35" s="53">
        <f t="shared" si="2"/>
        <v>0</v>
      </c>
      <c r="K35" s="216"/>
      <c r="L35" s="203"/>
      <c r="M35" s="169"/>
      <c r="N35" s="97">
        <f t="shared" si="3"/>
        <v>0</v>
      </c>
      <c r="O35" s="97">
        <f t="shared" si="4"/>
        <v>0</v>
      </c>
      <c r="P35" s="97">
        <f t="shared" si="5"/>
        <v>0</v>
      </c>
      <c r="Q35" s="192"/>
      <c r="R35" s="194"/>
      <c r="S35" s="3"/>
      <c r="T35" s="112"/>
      <c r="U35" s="3"/>
      <c r="AA35" s="34">
        <f t="shared" si="0"/>
        <v>0</v>
      </c>
    </row>
    <row r="36" spans="1:27" s="2" customFormat="1" ht="11.25" customHeight="1">
      <c r="A36" s="52"/>
      <c r="B36" s="187"/>
      <c r="C36" s="183"/>
      <c r="D36" s="184"/>
      <c r="E36" s="180"/>
      <c r="F36" s="185"/>
      <c r="G36" s="184"/>
      <c r="H36" s="186"/>
      <c r="I36" s="53">
        <f t="shared" si="1"/>
        <v>0</v>
      </c>
      <c r="J36" s="53">
        <f t="shared" si="2"/>
        <v>0</v>
      </c>
      <c r="K36" s="216"/>
      <c r="L36" s="203"/>
      <c r="M36" s="169"/>
      <c r="N36" s="97">
        <f t="shared" si="3"/>
        <v>0</v>
      </c>
      <c r="O36" s="97">
        <f t="shared" si="4"/>
        <v>0</v>
      </c>
      <c r="P36" s="97">
        <f t="shared" si="5"/>
        <v>0</v>
      </c>
      <c r="Q36" s="192"/>
      <c r="R36" s="194"/>
      <c r="S36" s="3"/>
      <c r="T36" s="112"/>
      <c r="U36" s="3"/>
      <c r="AA36" s="34">
        <f t="shared" si="0"/>
        <v>0</v>
      </c>
    </row>
    <row r="37" spans="1:27" s="2" customFormat="1" ht="11.25" customHeight="1">
      <c r="A37" s="52"/>
      <c r="B37" s="182"/>
      <c r="C37" s="183"/>
      <c r="D37" s="184"/>
      <c r="E37" s="180"/>
      <c r="F37" s="185"/>
      <c r="G37" s="184"/>
      <c r="H37" s="186"/>
      <c r="I37" s="53">
        <f t="shared" si="1"/>
        <v>0</v>
      </c>
      <c r="J37" s="53">
        <f t="shared" si="2"/>
        <v>0</v>
      </c>
      <c r="K37" s="216"/>
      <c r="L37" s="203"/>
      <c r="M37" s="169"/>
      <c r="N37" s="97">
        <f t="shared" si="3"/>
        <v>0</v>
      </c>
      <c r="O37" s="97">
        <f t="shared" si="4"/>
        <v>0</v>
      </c>
      <c r="P37" s="97">
        <f t="shared" si="5"/>
        <v>0</v>
      </c>
      <c r="Q37" s="192"/>
      <c r="R37" s="194"/>
      <c r="S37" s="3"/>
      <c r="T37" s="112"/>
      <c r="U37" s="3"/>
      <c r="AA37" s="34">
        <f t="shared" si="0"/>
        <v>0</v>
      </c>
    </row>
    <row r="38" spans="1:27" s="2" customFormat="1" ht="11.25" customHeight="1">
      <c r="A38" s="52"/>
      <c r="B38" s="182"/>
      <c r="C38" s="183"/>
      <c r="D38" s="184"/>
      <c r="E38" s="180"/>
      <c r="F38" s="185"/>
      <c r="G38" s="184"/>
      <c r="H38" s="186"/>
      <c r="I38" s="53">
        <f t="shared" si="1"/>
        <v>0</v>
      </c>
      <c r="J38" s="53">
        <f t="shared" si="2"/>
        <v>0</v>
      </c>
      <c r="K38" s="216"/>
      <c r="L38" s="203"/>
      <c r="M38" s="169"/>
      <c r="N38" s="97">
        <f t="shared" si="3"/>
        <v>0</v>
      </c>
      <c r="O38" s="97">
        <f t="shared" si="4"/>
        <v>0</v>
      </c>
      <c r="P38" s="97">
        <f t="shared" si="5"/>
        <v>0</v>
      </c>
      <c r="Q38" s="192"/>
      <c r="R38" s="194"/>
      <c r="S38" s="3"/>
      <c r="T38" s="112"/>
      <c r="U38" s="3"/>
      <c r="AA38" s="34">
        <f t="shared" si="0"/>
        <v>0</v>
      </c>
    </row>
    <row r="39" spans="1:27" s="2" customFormat="1" ht="11.25" customHeight="1">
      <c r="A39" s="52"/>
      <c r="B39" s="182"/>
      <c r="C39" s="183"/>
      <c r="D39" s="184"/>
      <c r="E39" s="180"/>
      <c r="F39" s="185"/>
      <c r="G39" s="184"/>
      <c r="H39" s="186"/>
      <c r="I39" s="53">
        <f t="shared" si="1"/>
        <v>0</v>
      </c>
      <c r="J39" s="53">
        <f t="shared" si="2"/>
        <v>0</v>
      </c>
      <c r="K39" s="216"/>
      <c r="L39" s="203"/>
      <c r="M39" s="169"/>
      <c r="N39" s="97">
        <f t="shared" si="3"/>
        <v>0</v>
      </c>
      <c r="O39" s="97">
        <f t="shared" si="4"/>
        <v>0</v>
      </c>
      <c r="P39" s="97">
        <f t="shared" si="5"/>
        <v>0</v>
      </c>
      <c r="Q39" s="192"/>
      <c r="R39" s="194"/>
      <c r="S39" s="3"/>
      <c r="T39" s="112"/>
      <c r="U39" s="3"/>
      <c r="AA39" s="34">
        <f t="shared" si="0"/>
        <v>0</v>
      </c>
    </row>
    <row r="40" spans="1:27" s="8" customFormat="1" ht="11.25" customHeight="1">
      <c r="A40" s="41"/>
      <c r="B40" s="188"/>
      <c r="C40" s="189"/>
      <c r="D40" s="190"/>
      <c r="E40" s="181"/>
      <c r="F40" s="185"/>
      <c r="G40" s="184"/>
      <c r="H40" s="186"/>
      <c r="I40" s="53">
        <f t="shared" si="1"/>
        <v>0</v>
      </c>
      <c r="J40" s="53">
        <f t="shared" si="2"/>
        <v>0</v>
      </c>
      <c r="K40" s="216"/>
      <c r="L40" s="204"/>
      <c r="M40" s="170"/>
      <c r="N40" s="97">
        <f t="shared" si="3"/>
        <v>0</v>
      </c>
      <c r="O40" s="97">
        <f t="shared" si="4"/>
        <v>0</v>
      </c>
      <c r="P40" s="97">
        <f t="shared" si="5"/>
        <v>0</v>
      </c>
      <c r="Q40" s="192"/>
      <c r="R40" s="193"/>
      <c r="AA40" s="34">
        <f t="shared" si="0"/>
        <v>0</v>
      </c>
    </row>
    <row r="41" spans="1:27" s="2" customFormat="1" ht="11.25" customHeight="1">
      <c r="A41" s="52"/>
      <c r="B41" s="187"/>
      <c r="C41" s="183"/>
      <c r="D41" s="184"/>
      <c r="E41" s="180"/>
      <c r="F41" s="185"/>
      <c r="G41" s="184"/>
      <c r="H41" s="186"/>
      <c r="I41" s="53">
        <f t="shared" si="1"/>
        <v>0</v>
      </c>
      <c r="J41" s="53">
        <f t="shared" si="2"/>
        <v>0</v>
      </c>
      <c r="K41" s="216"/>
      <c r="L41" s="203"/>
      <c r="M41" s="169"/>
      <c r="N41" s="97">
        <f t="shared" si="3"/>
        <v>0</v>
      </c>
      <c r="O41" s="97">
        <f t="shared" si="4"/>
        <v>0</v>
      </c>
      <c r="P41" s="97">
        <f t="shared" si="5"/>
        <v>0</v>
      </c>
      <c r="Q41" s="192"/>
      <c r="R41" s="194"/>
      <c r="S41" s="3"/>
      <c r="T41" s="112"/>
      <c r="U41" s="3"/>
      <c r="AA41" s="34">
        <f t="shared" si="0"/>
        <v>0</v>
      </c>
    </row>
    <row r="42" spans="1:27" s="2" customFormat="1" ht="11.25" customHeight="1">
      <c r="A42" s="52"/>
      <c r="B42" s="182"/>
      <c r="C42" s="183"/>
      <c r="D42" s="184"/>
      <c r="E42" s="180"/>
      <c r="F42" s="185"/>
      <c r="G42" s="184"/>
      <c r="H42" s="186"/>
      <c r="I42" s="53">
        <f t="shared" si="1"/>
        <v>0</v>
      </c>
      <c r="J42" s="53">
        <f t="shared" si="2"/>
        <v>0</v>
      </c>
      <c r="K42" s="216"/>
      <c r="L42" s="203"/>
      <c r="M42" s="169"/>
      <c r="N42" s="97">
        <f t="shared" si="3"/>
        <v>0</v>
      </c>
      <c r="O42" s="97">
        <f t="shared" si="4"/>
        <v>0</v>
      </c>
      <c r="P42" s="97">
        <f t="shared" si="5"/>
        <v>0</v>
      </c>
      <c r="Q42" s="192"/>
      <c r="R42" s="194"/>
      <c r="S42" s="3"/>
      <c r="T42" s="112"/>
      <c r="U42" s="3"/>
      <c r="AA42" s="34">
        <f t="shared" si="0"/>
        <v>0</v>
      </c>
    </row>
    <row r="43" spans="1:27" s="2" customFormat="1" ht="11.25" customHeight="1">
      <c r="A43" s="52"/>
      <c r="B43" s="182"/>
      <c r="C43" s="183"/>
      <c r="D43" s="184"/>
      <c r="E43" s="180"/>
      <c r="F43" s="185"/>
      <c r="G43" s="184"/>
      <c r="H43" s="186"/>
      <c r="I43" s="53">
        <f t="shared" si="1"/>
        <v>0</v>
      </c>
      <c r="J43" s="53">
        <f t="shared" si="2"/>
        <v>0</v>
      </c>
      <c r="K43" s="216"/>
      <c r="L43" s="203"/>
      <c r="M43" s="169"/>
      <c r="N43" s="97">
        <f t="shared" si="3"/>
        <v>0</v>
      </c>
      <c r="O43" s="97">
        <f t="shared" si="4"/>
        <v>0</v>
      </c>
      <c r="P43" s="97">
        <f t="shared" si="5"/>
        <v>0</v>
      </c>
      <c r="Q43" s="192"/>
      <c r="R43" s="194"/>
      <c r="S43" s="3"/>
      <c r="T43" s="112"/>
      <c r="U43" s="3"/>
      <c r="AA43" s="34">
        <f t="shared" si="0"/>
        <v>0</v>
      </c>
    </row>
    <row r="44" spans="1:27" s="2" customFormat="1" ht="11.25" customHeight="1">
      <c r="A44" s="52"/>
      <c r="B44" s="182"/>
      <c r="C44" s="183"/>
      <c r="D44" s="184"/>
      <c r="E44" s="180"/>
      <c r="F44" s="185"/>
      <c r="G44" s="184"/>
      <c r="H44" s="186"/>
      <c r="I44" s="53">
        <f t="shared" si="1"/>
        <v>0</v>
      </c>
      <c r="J44" s="53">
        <f t="shared" si="2"/>
        <v>0</v>
      </c>
      <c r="K44" s="216"/>
      <c r="L44" s="203"/>
      <c r="M44" s="169"/>
      <c r="N44" s="97">
        <f t="shared" si="3"/>
        <v>0</v>
      </c>
      <c r="O44" s="97">
        <f t="shared" si="4"/>
        <v>0</v>
      </c>
      <c r="P44" s="97">
        <f t="shared" si="5"/>
        <v>0</v>
      </c>
      <c r="Q44" s="192"/>
      <c r="R44" s="194"/>
      <c r="S44" s="3"/>
      <c r="T44" s="112"/>
      <c r="U44" s="3"/>
      <c r="AA44" s="34">
        <f t="shared" si="0"/>
        <v>0</v>
      </c>
    </row>
    <row r="45" spans="1:27" s="8" customFormat="1" ht="11.25" customHeight="1" thickBot="1">
      <c r="A45" s="41"/>
      <c r="B45" s="85"/>
      <c r="C45" s="68"/>
      <c r="D45" s="228"/>
      <c r="E45" s="116"/>
      <c r="F45" s="234"/>
      <c r="G45" s="235"/>
      <c r="H45" s="236"/>
      <c r="I45" s="227">
        <f t="shared" si="1"/>
        <v>0</v>
      </c>
      <c r="J45" s="227">
        <f t="shared" si="2"/>
        <v>0</v>
      </c>
      <c r="K45" s="233"/>
      <c r="L45" s="231"/>
      <c r="M45" s="116"/>
      <c r="N45" s="97">
        <f t="shared" si="3"/>
        <v>0</v>
      </c>
      <c r="O45" s="97">
        <f t="shared" si="4"/>
        <v>0</v>
      </c>
      <c r="P45" s="97">
        <f t="shared" si="5"/>
        <v>0</v>
      </c>
      <c r="Q45" s="97"/>
      <c r="R45" s="232"/>
      <c r="AA45" s="34">
        <f>AA46</f>
        <v>1</v>
      </c>
    </row>
    <row r="46" spans="1:27" s="8" customFormat="1" ht="15" thickBot="1" thickTop="1">
      <c r="A46" s="42"/>
      <c r="B46" s="18" t="s">
        <v>2195</v>
      </c>
      <c r="C46" s="67"/>
      <c r="D46" s="118"/>
      <c r="E46" s="119"/>
      <c r="F46" s="120"/>
      <c r="G46" s="121"/>
      <c r="H46" s="122"/>
      <c r="I46" s="122">
        <f t="shared" si="1"/>
        <v>0</v>
      </c>
      <c r="J46" s="122">
        <f t="shared" si="2"/>
        <v>0</v>
      </c>
      <c r="K46" s="217">
        <f>IF(SUBTOTAL(9,$K$17:$K$45)&lt;0,0,SUBTOTAL(9,$K$17:$K$45))</f>
        <v>0</v>
      </c>
      <c r="L46" s="205"/>
      <c r="M46" s="30"/>
      <c r="N46" s="30">
        <f t="shared" si="3"/>
        <v>0</v>
      </c>
      <c r="O46" s="30">
        <f t="shared" si="4"/>
        <v>0</v>
      </c>
      <c r="P46" s="30">
        <f>IF(SUBTOTAL(9,$P$17:$P$45)&lt;0,0,SUBTOTAL(9,$P$17:$P$45))</f>
        <v>0</v>
      </c>
      <c r="Q46" s="81"/>
      <c r="R46" s="43"/>
      <c r="S46" s="99"/>
      <c r="U46" s="99"/>
      <c r="AA46" s="34">
        <f>IF(SUM(AA17:AA44)&gt;0,1,0)</f>
        <v>1</v>
      </c>
    </row>
    <row r="47" spans="1:27" s="8" customFormat="1" ht="11.25" customHeight="1" thickTop="1">
      <c r="A47" s="44"/>
      <c r="B47" s="15"/>
      <c r="C47" s="68"/>
      <c r="D47" s="76"/>
      <c r="E47" s="28"/>
      <c r="F47" s="65"/>
      <c r="G47" s="76"/>
      <c r="H47" s="113"/>
      <c r="I47" s="28"/>
      <c r="J47" s="28"/>
      <c r="K47" s="214"/>
      <c r="L47" s="201"/>
      <c r="M47" s="28"/>
      <c r="N47" s="95"/>
      <c r="O47" s="95"/>
      <c r="P47" s="95"/>
      <c r="Q47" s="79"/>
      <c r="R47" s="10"/>
      <c r="S47" s="11"/>
      <c r="U47" s="11"/>
      <c r="AA47" s="34">
        <f>+AA46</f>
        <v>1</v>
      </c>
    </row>
    <row r="48" spans="1:27" s="8" customFormat="1" ht="14.25">
      <c r="A48" s="37" t="s">
        <v>758</v>
      </c>
      <c r="B48" s="14" t="s">
        <v>2155</v>
      </c>
      <c r="C48" s="66"/>
      <c r="D48" s="114"/>
      <c r="E48" s="29"/>
      <c r="F48" s="66"/>
      <c r="G48" s="114"/>
      <c r="H48" s="115"/>
      <c r="I48" s="29"/>
      <c r="J48" s="29"/>
      <c r="K48" s="215"/>
      <c r="L48" s="202"/>
      <c r="M48" s="29"/>
      <c r="N48" s="80"/>
      <c r="O48" s="80"/>
      <c r="P48" s="29"/>
      <c r="Q48" s="80"/>
      <c r="R48" s="38"/>
      <c r="S48" s="12"/>
      <c r="U48" s="12"/>
      <c r="AA48" s="8">
        <v>1</v>
      </c>
    </row>
    <row r="49" spans="1:27" s="8" customFormat="1" ht="11.25" customHeight="1">
      <c r="A49" s="36"/>
      <c r="B49" s="13"/>
      <c r="C49" s="65"/>
      <c r="D49" s="76"/>
      <c r="E49" s="28"/>
      <c r="F49" s="65"/>
      <c r="G49" s="76"/>
      <c r="H49" s="113"/>
      <c r="I49" s="28"/>
      <c r="J49" s="28"/>
      <c r="K49" s="214"/>
      <c r="L49" s="201"/>
      <c r="M49" s="28"/>
      <c r="N49" s="95"/>
      <c r="O49" s="95"/>
      <c r="P49" s="95"/>
      <c r="Q49" s="79"/>
      <c r="R49" s="10"/>
      <c r="S49" s="12"/>
      <c r="U49" s="12"/>
      <c r="AA49" s="8">
        <f>+AA48</f>
        <v>1</v>
      </c>
    </row>
    <row r="50" spans="1:27" s="8" customFormat="1" ht="14.25">
      <c r="A50" s="45" t="s">
        <v>927</v>
      </c>
      <c r="B50" s="123" t="s">
        <v>2196</v>
      </c>
      <c r="C50" s="124"/>
      <c r="D50" s="125"/>
      <c r="E50" s="31"/>
      <c r="F50" s="124"/>
      <c r="G50" s="125"/>
      <c r="H50" s="126"/>
      <c r="I50" s="31"/>
      <c r="J50" s="31"/>
      <c r="K50" s="218"/>
      <c r="L50" s="206"/>
      <c r="M50" s="31"/>
      <c r="N50" s="96"/>
      <c r="O50" s="96"/>
      <c r="P50" s="96"/>
      <c r="Q50" s="82"/>
      <c r="R50" s="127"/>
      <c r="S50" s="12"/>
      <c r="U50" s="12"/>
      <c r="AA50" s="8">
        <f>+AA81</f>
        <v>1</v>
      </c>
    </row>
    <row r="51" spans="1:27" s="8" customFormat="1" ht="10.5" customHeight="1">
      <c r="A51" s="39"/>
      <c r="B51" s="85"/>
      <c r="C51" s="68"/>
      <c r="D51" s="228"/>
      <c r="E51" s="116"/>
      <c r="F51" s="68"/>
      <c r="G51" s="228"/>
      <c r="H51" s="229"/>
      <c r="I51" s="227">
        <f aca="true" t="shared" si="6" ref="I51:I81">$K51*T$974</f>
        <v>0</v>
      </c>
      <c r="J51" s="227">
        <f aca="true" t="shared" si="7" ref="J51:J81">$K51*U$974</f>
        <v>0</v>
      </c>
      <c r="K51" s="230"/>
      <c r="L51" s="231"/>
      <c r="M51" s="116"/>
      <c r="N51" s="97">
        <f aca="true" t="shared" si="8" ref="N51:N81">P51*V$974</f>
        <v>0</v>
      </c>
      <c r="O51" s="97">
        <f aca="true" t="shared" si="9" ref="O51:O81">P51-N51</f>
        <v>0</v>
      </c>
      <c r="P51" s="95">
        <f aca="true" t="shared" si="10" ref="P51:P80">K51-M51-L51</f>
        <v>0</v>
      </c>
      <c r="Q51" s="79"/>
      <c r="R51" s="10"/>
      <c r="S51" s="11"/>
      <c r="U51" s="11"/>
      <c r="AA51" s="8">
        <f>AA50</f>
        <v>1</v>
      </c>
    </row>
    <row r="52" spans="1:27" s="8" customFormat="1" ht="11.25" customHeight="1">
      <c r="A52" s="40"/>
      <c r="B52" s="188" t="s">
        <v>2179</v>
      </c>
      <c r="C52" s="191"/>
      <c r="D52" s="190"/>
      <c r="E52" s="181"/>
      <c r="F52" s="185"/>
      <c r="G52" s="184"/>
      <c r="H52" s="186"/>
      <c r="I52" s="53">
        <f t="shared" si="6"/>
        <v>0</v>
      </c>
      <c r="J52" s="53">
        <f t="shared" si="7"/>
        <v>0</v>
      </c>
      <c r="K52" s="216"/>
      <c r="L52" s="204"/>
      <c r="M52" s="170"/>
      <c r="N52" s="97">
        <f t="shared" si="8"/>
        <v>0</v>
      </c>
      <c r="O52" s="97">
        <f t="shared" si="9"/>
        <v>0</v>
      </c>
      <c r="P52" s="95">
        <f t="shared" si="10"/>
        <v>0</v>
      </c>
      <c r="Q52" s="192"/>
      <c r="R52" s="193"/>
      <c r="S52" s="12"/>
      <c r="U52" s="12"/>
      <c r="AA52" s="8">
        <f aca="true" t="shared" si="11" ref="AA52:AA79">IF(OR(B52&lt;&gt;0,C52&lt;&gt;0),1,0)</f>
        <v>1</v>
      </c>
    </row>
    <row r="53" spans="1:27" s="2" customFormat="1" ht="11.25" customHeight="1">
      <c r="A53" s="52"/>
      <c r="B53" s="182"/>
      <c r="C53" s="183"/>
      <c r="D53" s="184"/>
      <c r="E53" s="180"/>
      <c r="F53" s="185"/>
      <c r="G53" s="184"/>
      <c r="H53" s="186"/>
      <c r="I53" s="53">
        <f t="shared" si="6"/>
        <v>0</v>
      </c>
      <c r="J53" s="53">
        <f t="shared" si="7"/>
        <v>0</v>
      </c>
      <c r="K53" s="216"/>
      <c r="L53" s="203"/>
      <c r="M53" s="169"/>
      <c r="N53" s="97">
        <f t="shared" si="8"/>
        <v>0</v>
      </c>
      <c r="O53" s="97">
        <f t="shared" si="9"/>
        <v>0</v>
      </c>
      <c r="P53" s="95">
        <f t="shared" si="10"/>
        <v>0</v>
      </c>
      <c r="Q53" s="192"/>
      <c r="R53" s="194"/>
      <c r="S53" s="3"/>
      <c r="T53" s="112"/>
      <c r="U53" s="3"/>
      <c r="AA53" s="34">
        <f t="shared" si="11"/>
        <v>0</v>
      </c>
    </row>
    <row r="54" spans="1:27" s="2" customFormat="1" ht="11.25" customHeight="1">
      <c r="A54" s="52"/>
      <c r="B54" s="182"/>
      <c r="C54" s="183"/>
      <c r="D54" s="184"/>
      <c r="E54" s="180"/>
      <c r="F54" s="185"/>
      <c r="G54" s="184"/>
      <c r="H54" s="186"/>
      <c r="I54" s="53">
        <f t="shared" si="6"/>
        <v>0</v>
      </c>
      <c r="J54" s="53">
        <f t="shared" si="7"/>
        <v>0</v>
      </c>
      <c r="K54" s="216"/>
      <c r="L54" s="203"/>
      <c r="M54" s="169"/>
      <c r="N54" s="97">
        <f t="shared" si="8"/>
        <v>0</v>
      </c>
      <c r="O54" s="97">
        <f t="shared" si="9"/>
        <v>0</v>
      </c>
      <c r="P54" s="95">
        <f t="shared" si="10"/>
        <v>0</v>
      </c>
      <c r="Q54" s="192"/>
      <c r="R54" s="194"/>
      <c r="S54" s="3"/>
      <c r="T54" s="112"/>
      <c r="U54" s="3"/>
      <c r="AA54" s="34">
        <f t="shared" si="11"/>
        <v>0</v>
      </c>
    </row>
    <row r="55" spans="1:27" s="2" customFormat="1" ht="11.25" customHeight="1">
      <c r="A55" s="52"/>
      <c r="B55" s="182"/>
      <c r="C55" s="183"/>
      <c r="D55" s="184"/>
      <c r="E55" s="180"/>
      <c r="F55" s="185"/>
      <c r="G55" s="184"/>
      <c r="H55" s="186"/>
      <c r="I55" s="53">
        <f t="shared" si="6"/>
        <v>0</v>
      </c>
      <c r="J55" s="53">
        <f t="shared" si="7"/>
        <v>0</v>
      </c>
      <c r="K55" s="216"/>
      <c r="L55" s="203"/>
      <c r="M55" s="169"/>
      <c r="N55" s="97">
        <f t="shared" si="8"/>
        <v>0</v>
      </c>
      <c r="O55" s="97">
        <f t="shared" si="9"/>
        <v>0</v>
      </c>
      <c r="P55" s="95">
        <f t="shared" si="10"/>
        <v>0</v>
      </c>
      <c r="Q55" s="192"/>
      <c r="R55" s="194"/>
      <c r="S55" s="3"/>
      <c r="T55" s="112"/>
      <c r="U55" s="3"/>
      <c r="AA55" s="34">
        <f t="shared" si="11"/>
        <v>0</v>
      </c>
    </row>
    <row r="56" spans="1:27" s="2" customFormat="1" ht="11.25" customHeight="1">
      <c r="A56" s="52"/>
      <c r="B56" s="187"/>
      <c r="C56" s="183"/>
      <c r="D56" s="184"/>
      <c r="E56" s="180"/>
      <c r="F56" s="185"/>
      <c r="G56" s="184"/>
      <c r="H56" s="186"/>
      <c r="I56" s="53">
        <f t="shared" si="6"/>
        <v>0</v>
      </c>
      <c r="J56" s="53">
        <f t="shared" si="7"/>
        <v>0</v>
      </c>
      <c r="K56" s="216"/>
      <c r="L56" s="203"/>
      <c r="M56" s="169"/>
      <c r="N56" s="97">
        <f t="shared" si="8"/>
        <v>0</v>
      </c>
      <c r="O56" s="97">
        <f t="shared" si="9"/>
        <v>0</v>
      </c>
      <c r="P56" s="95">
        <f t="shared" si="10"/>
        <v>0</v>
      </c>
      <c r="Q56" s="192"/>
      <c r="R56" s="194"/>
      <c r="S56" s="3"/>
      <c r="T56" s="112"/>
      <c r="U56" s="3"/>
      <c r="AA56" s="34">
        <f t="shared" si="11"/>
        <v>0</v>
      </c>
    </row>
    <row r="57" spans="1:27" s="2" customFormat="1" ht="11.25" customHeight="1">
      <c r="A57" s="52"/>
      <c r="B57" s="182"/>
      <c r="C57" s="183"/>
      <c r="D57" s="184"/>
      <c r="E57" s="180"/>
      <c r="F57" s="185"/>
      <c r="G57" s="184"/>
      <c r="H57" s="186"/>
      <c r="I57" s="53">
        <f t="shared" si="6"/>
        <v>0</v>
      </c>
      <c r="J57" s="53">
        <f t="shared" si="7"/>
        <v>0</v>
      </c>
      <c r="K57" s="216"/>
      <c r="L57" s="203"/>
      <c r="M57" s="169"/>
      <c r="N57" s="97">
        <f t="shared" si="8"/>
        <v>0</v>
      </c>
      <c r="O57" s="97">
        <f t="shared" si="9"/>
        <v>0</v>
      </c>
      <c r="P57" s="95">
        <f t="shared" si="10"/>
        <v>0</v>
      </c>
      <c r="Q57" s="192"/>
      <c r="R57" s="194"/>
      <c r="S57" s="3"/>
      <c r="T57" s="112"/>
      <c r="U57" s="3"/>
      <c r="AA57" s="34">
        <f t="shared" si="11"/>
        <v>0</v>
      </c>
    </row>
    <row r="58" spans="1:27" s="2" customFormat="1" ht="11.25" customHeight="1">
      <c r="A58" s="52"/>
      <c r="B58" s="182"/>
      <c r="C58" s="183"/>
      <c r="D58" s="184"/>
      <c r="E58" s="180"/>
      <c r="F58" s="185"/>
      <c r="G58" s="184"/>
      <c r="H58" s="186"/>
      <c r="I58" s="53">
        <f t="shared" si="6"/>
        <v>0</v>
      </c>
      <c r="J58" s="53">
        <f t="shared" si="7"/>
        <v>0</v>
      </c>
      <c r="K58" s="216"/>
      <c r="L58" s="203"/>
      <c r="M58" s="169"/>
      <c r="N58" s="97">
        <f t="shared" si="8"/>
        <v>0</v>
      </c>
      <c r="O58" s="97">
        <f t="shared" si="9"/>
        <v>0</v>
      </c>
      <c r="P58" s="95">
        <f t="shared" si="10"/>
        <v>0</v>
      </c>
      <c r="Q58" s="192"/>
      <c r="R58" s="194"/>
      <c r="S58" s="3"/>
      <c r="T58" s="112"/>
      <c r="U58" s="3"/>
      <c r="AA58" s="34">
        <f t="shared" si="11"/>
        <v>0</v>
      </c>
    </row>
    <row r="59" spans="1:27" s="2" customFormat="1" ht="11.25" customHeight="1">
      <c r="A59" s="52"/>
      <c r="B59" s="182"/>
      <c r="C59" s="183"/>
      <c r="D59" s="184"/>
      <c r="E59" s="180"/>
      <c r="F59" s="185"/>
      <c r="G59" s="184"/>
      <c r="H59" s="186"/>
      <c r="I59" s="53">
        <f t="shared" si="6"/>
        <v>0</v>
      </c>
      <c r="J59" s="53">
        <f t="shared" si="7"/>
        <v>0</v>
      </c>
      <c r="K59" s="216"/>
      <c r="L59" s="203"/>
      <c r="M59" s="169"/>
      <c r="N59" s="97">
        <f t="shared" si="8"/>
        <v>0</v>
      </c>
      <c r="O59" s="97">
        <f t="shared" si="9"/>
        <v>0</v>
      </c>
      <c r="P59" s="95">
        <f t="shared" si="10"/>
        <v>0</v>
      </c>
      <c r="Q59" s="192"/>
      <c r="R59" s="194"/>
      <c r="S59" s="3"/>
      <c r="T59" s="112"/>
      <c r="U59" s="3"/>
      <c r="AA59" s="34">
        <f t="shared" si="11"/>
        <v>0</v>
      </c>
    </row>
    <row r="60" spans="1:27" s="2" customFormat="1" ht="11.25" customHeight="1">
      <c r="A60" s="52"/>
      <c r="B60" s="187"/>
      <c r="C60" s="183"/>
      <c r="D60" s="184"/>
      <c r="E60" s="180"/>
      <c r="F60" s="185"/>
      <c r="G60" s="184"/>
      <c r="H60" s="186"/>
      <c r="I60" s="53">
        <f t="shared" si="6"/>
        <v>0</v>
      </c>
      <c r="J60" s="53">
        <f t="shared" si="7"/>
        <v>0</v>
      </c>
      <c r="K60" s="216"/>
      <c r="L60" s="203"/>
      <c r="M60" s="169"/>
      <c r="N60" s="97">
        <f t="shared" si="8"/>
        <v>0</v>
      </c>
      <c r="O60" s="97">
        <f t="shared" si="9"/>
        <v>0</v>
      </c>
      <c r="P60" s="95">
        <f t="shared" si="10"/>
        <v>0</v>
      </c>
      <c r="Q60" s="192"/>
      <c r="R60" s="194"/>
      <c r="S60" s="3"/>
      <c r="T60" s="112"/>
      <c r="U60" s="3"/>
      <c r="AA60" s="34">
        <f t="shared" si="11"/>
        <v>0</v>
      </c>
    </row>
    <row r="61" spans="1:27" s="2" customFormat="1" ht="11.25" customHeight="1">
      <c r="A61" s="52"/>
      <c r="B61" s="182"/>
      <c r="C61" s="183"/>
      <c r="D61" s="184"/>
      <c r="E61" s="180"/>
      <c r="F61" s="185"/>
      <c r="G61" s="184"/>
      <c r="H61" s="186"/>
      <c r="I61" s="53">
        <f t="shared" si="6"/>
        <v>0</v>
      </c>
      <c r="J61" s="53">
        <f t="shared" si="7"/>
        <v>0</v>
      </c>
      <c r="K61" s="216"/>
      <c r="L61" s="203"/>
      <c r="M61" s="169"/>
      <c r="N61" s="97">
        <f t="shared" si="8"/>
        <v>0</v>
      </c>
      <c r="O61" s="97">
        <f t="shared" si="9"/>
        <v>0</v>
      </c>
      <c r="P61" s="95">
        <f t="shared" si="10"/>
        <v>0</v>
      </c>
      <c r="Q61" s="192"/>
      <c r="R61" s="194"/>
      <c r="S61" s="3"/>
      <c r="T61" s="112"/>
      <c r="U61" s="3"/>
      <c r="AA61" s="34">
        <f t="shared" si="11"/>
        <v>0</v>
      </c>
    </row>
    <row r="62" spans="1:27" s="2" customFormat="1" ht="11.25" customHeight="1">
      <c r="A62" s="52"/>
      <c r="B62" s="182"/>
      <c r="C62" s="183"/>
      <c r="D62" s="184"/>
      <c r="E62" s="180"/>
      <c r="F62" s="185"/>
      <c r="G62" s="184"/>
      <c r="H62" s="186"/>
      <c r="I62" s="53">
        <f t="shared" si="6"/>
        <v>0</v>
      </c>
      <c r="J62" s="53">
        <f t="shared" si="7"/>
        <v>0</v>
      </c>
      <c r="K62" s="216"/>
      <c r="L62" s="203"/>
      <c r="M62" s="169"/>
      <c r="N62" s="97">
        <f t="shared" si="8"/>
        <v>0</v>
      </c>
      <c r="O62" s="97">
        <f t="shared" si="9"/>
        <v>0</v>
      </c>
      <c r="P62" s="95">
        <f t="shared" si="10"/>
        <v>0</v>
      </c>
      <c r="Q62" s="192"/>
      <c r="R62" s="194"/>
      <c r="S62" s="3"/>
      <c r="T62" s="112"/>
      <c r="U62" s="3"/>
      <c r="AA62" s="34">
        <f t="shared" si="11"/>
        <v>0</v>
      </c>
    </row>
    <row r="63" spans="1:27" s="2" customFormat="1" ht="11.25" customHeight="1">
      <c r="A63" s="52"/>
      <c r="B63" s="182"/>
      <c r="C63" s="183"/>
      <c r="D63" s="184"/>
      <c r="E63" s="180"/>
      <c r="F63" s="185"/>
      <c r="G63" s="184"/>
      <c r="H63" s="186"/>
      <c r="I63" s="53">
        <f t="shared" si="6"/>
        <v>0</v>
      </c>
      <c r="J63" s="53">
        <f t="shared" si="7"/>
        <v>0</v>
      </c>
      <c r="K63" s="216"/>
      <c r="L63" s="203"/>
      <c r="M63" s="169"/>
      <c r="N63" s="97">
        <f t="shared" si="8"/>
        <v>0</v>
      </c>
      <c r="O63" s="97">
        <f t="shared" si="9"/>
        <v>0</v>
      </c>
      <c r="P63" s="95">
        <f t="shared" si="10"/>
        <v>0</v>
      </c>
      <c r="Q63" s="192"/>
      <c r="R63" s="194"/>
      <c r="S63" s="3"/>
      <c r="T63" s="112"/>
      <c r="U63" s="3"/>
      <c r="AA63" s="34">
        <f t="shared" si="11"/>
        <v>0</v>
      </c>
    </row>
    <row r="64" spans="1:27" s="2" customFormat="1" ht="11.25" customHeight="1">
      <c r="A64" s="52"/>
      <c r="B64" s="182"/>
      <c r="C64" s="183"/>
      <c r="D64" s="184"/>
      <c r="E64" s="180"/>
      <c r="F64" s="185"/>
      <c r="G64" s="184"/>
      <c r="H64" s="186"/>
      <c r="I64" s="53">
        <f t="shared" si="6"/>
        <v>0</v>
      </c>
      <c r="J64" s="53">
        <f t="shared" si="7"/>
        <v>0</v>
      </c>
      <c r="K64" s="216"/>
      <c r="L64" s="203"/>
      <c r="M64" s="169"/>
      <c r="N64" s="97">
        <f t="shared" si="8"/>
        <v>0</v>
      </c>
      <c r="O64" s="97">
        <f t="shared" si="9"/>
        <v>0</v>
      </c>
      <c r="P64" s="95">
        <f t="shared" si="10"/>
        <v>0</v>
      </c>
      <c r="Q64" s="192"/>
      <c r="R64" s="194"/>
      <c r="S64" s="3"/>
      <c r="T64" s="112"/>
      <c r="U64" s="3"/>
      <c r="AA64" s="34">
        <f t="shared" si="11"/>
        <v>0</v>
      </c>
    </row>
    <row r="65" spans="1:27" s="2" customFormat="1" ht="11.25" customHeight="1">
      <c r="A65" s="52"/>
      <c r="B65" s="182"/>
      <c r="C65" s="183"/>
      <c r="D65" s="184"/>
      <c r="E65" s="180"/>
      <c r="F65" s="185"/>
      <c r="G65" s="184"/>
      <c r="H65" s="186"/>
      <c r="I65" s="53">
        <f t="shared" si="6"/>
        <v>0</v>
      </c>
      <c r="J65" s="53">
        <f t="shared" si="7"/>
        <v>0</v>
      </c>
      <c r="K65" s="216"/>
      <c r="L65" s="203"/>
      <c r="M65" s="169"/>
      <c r="N65" s="97">
        <f t="shared" si="8"/>
        <v>0</v>
      </c>
      <c r="O65" s="97">
        <f t="shared" si="9"/>
        <v>0</v>
      </c>
      <c r="P65" s="95">
        <f t="shared" si="10"/>
        <v>0</v>
      </c>
      <c r="Q65" s="192"/>
      <c r="R65" s="194"/>
      <c r="S65" s="3"/>
      <c r="T65" s="112"/>
      <c r="U65" s="3"/>
      <c r="AA65" s="34">
        <f t="shared" si="11"/>
        <v>0</v>
      </c>
    </row>
    <row r="66" spans="1:27" s="2" customFormat="1" ht="11.25" customHeight="1">
      <c r="A66" s="52"/>
      <c r="B66" s="182"/>
      <c r="C66" s="183"/>
      <c r="D66" s="184"/>
      <c r="E66" s="180"/>
      <c r="F66" s="185"/>
      <c r="G66" s="184"/>
      <c r="H66" s="186"/>
      <c r="I66" s="53">
        <f t="shared" si="6"/>
        <v>0</v>
      </c>
      <c r="J66" s="53">
        <f t="shared" si="7"/>
        <v>0</v>
      </c>
      <c r="K66" s="216"/>
      <c r="L66" s="203"/>
      <c r="M66" s="169"/>
      <c r="N66" s="97">
        <f t="shared" si="8"/>
        <v>0</v>
      </c>
      <c r="O66" s="97">
        <f t="shared" si="9"/>
        <v>0</v>
      </c>
      <c r="P66" s="95">
        <f t="shared" si="10"/>
        <v>0</v>
      </c>
      <c r="Q66" s="192"/>
      <c r="R66" s="194"/>
      <c r="S66" s="3"/>
      <c r="T66" s="112"/>
      <c r="U66" s="3"/>
      <c r="AA66" s="34">
        <f t="shared" si="11"/>
        <v>0</v>
      </c>
    </row>
    <row r="67" spans="1:27" s="2" customFormat="1" ht="11.25" customHeight="1">
      <c r="A67" s="52"/>
      <c r="B67" s="187"/>
      <c r="C67" s="183"/>
      <c r="D67" s="184"/>
      <c r="E67" s="180"/>
      <c r="F67" s="185"/>
      <c r="G67" s="184"/>
      <c r="H67" s="186"/>
      <c r="I67" s="53">
        <f t="shared" si="6"/>
        <v>0</v>
      </c>
      <c r="J67" s="53">
        <f t="shared" si="7"/>
        <v>0</v>
      </c>
      <c r="K67" s="216"/>
      <c r="L67" s="203"/>
      <c r="M67" s="169"/>
      <c r="N67" s="97">
        <f t="shared" si="8"/>
        <v>0</v>
      </c>
      <c r="O67" s="97">
        <f t="shared" si="9"/>
        <v>0</v>
      </c>
      <c r="P67" s="95">
        <f t="shared" si="10"/>
        <v>0</v>
      </c>
      <c r="Q67" s="192"/>
      <c r="R67" s="194"/>
      <c r="S67" s="3"/>
      <c r="T67" s="112"/>
      <c r="U67" s="3"/>
      <c r="AA67" s="34">
        <f t="shared" si="11"/>
        <v>0</v>
      </c>
    </row>
    <row r="68" spans="1:27" s="2" customFormat="1" ht="11.25" customHeight="1">
      <c r="A68" s="52"/>
      <c r="B68" s="182"/>
      <c r="C68" s="183"/>
      <c r="D68" s="184"/>
      <c r="E68" s="180"/>
      <c r="F68" s="185"/>
      <c r="G68" s="184"/>
      <c r="H68" s="186"/>
      <c r="I68" s="53">
        <f t="shared" si="6"/>
        <v>0</v>
      </c>
      <c r="J68" s="53">
        <f t="shared" si="7"/>
        <v>0</v>
      </c>
      <c r="K68" s="216"/>
      <c r="L68" s="203"/>
      <c r="M68" s="169"/>
      <c r="N68" s="97">
        <f t="shared" si="8"/>
        <v>0</v>
      </c>
      <c r="O68" s="97">
        <f t="shared" si="9"/>
        <v>0</v>
      </c>
      <c r="P68" s="95">
        <f t="shared" si="10"/>
        <v>0</v>
      </c>
      <c r="Q68" s="192"/>
      <c r="R68" s="194"/>
      <c r="S68" s="3"/>
      <c r="T68" s="112"/>
      <c r="U68" s="3"/>
      <c r="AA68" s="34">
        <f t="shared" si="11"/>
        <v>0</v>
      </c>
    </row>
    <row r="69" spans="1:27" s="2" customFormat="1" ht="11.25" customHeight="1">
      <c r="A69" s="52"/>
      <c r="B69" s="182"/>
      <c r="C69" s="183"/>
      <c r="D69" s="184"/>
      <c r="E69" s="180"/>
      <c r="F69" s="185"/>
      <c r="G69" s="184"/>
      <c r="H69" s="186"/>
      <c r="I69" s="53">
        <f t="shared" si="6"/>
        <v>0</v>
      </c>
      <c r="J69" s="53">
        <f t="shared" si="7"/>
        <v>0</v>
      </c>
      <c r="K69" s="216"/>
      <c r="L69" s="203"/>
      <c r="M69" s="169"/>
      <c r="N69" s="97">
        <f t="shared" si="8"/>
        <v>0</v>
      </c>
      <c r="O69" s="97">
        <f t="shared" si="9"/>
        <v>0</v>
      </c>
      <c r="P69" s="95">
        <f t="shared" si="10"/>
        <v>0</v>
      </c>
      <c r="Q69" s="192"/>
      <c r="R69" s="194"/>
      <c r="S69" s="3"/>
      <c r="T69" s="112"/>
      <c r="U69" s="3"/>
      <c r="AA69" s="34">
        <f t="shared" si="11"/>
        <v>0</v>
      </c>
    </row>
    <row r="70" spans="1:27" s="2" customFormat="1" ht="11.25" customHeight="1">
      <c r="A70" s="52"/>
      <c r="B70" s="182"/>
      <c r="C70" s="183"/>
      <c r="D70" s="184"/>
      <c r="E70" s="180"/>
      <c r="F70" s="185"/>
      <c r="G70" s="184"/>
      <c r="H70" s="186"/>
      <c r="I70" s="53">
        <f t="shared" si="6"/>
        <v>0</v>
      </c>
      <c r="J70" s="53">
        <f t="shared" si="7"/>
        <v>0</v>
      </c>
      <c r="K70" s="216"/>
      <c r="L70" s="203"/>
      <c r="M70" s="169"/>
      <c r="N70" s="97">
        <f t="shared" si="8"/>
        <v>0</v>
      </c>
      <c r="O70" s="97">
        <f t="shared" si="9"/>
        <v>0</v>
      </c>
      <c r="P70" s="95">
        <f t="shared" si="10"/>
        <v>0</v>
      </c>
      <c r="Q70" s="192"/>
      <c r="R70" s="194"/>
      <c r="S70" s="3"/>
      <c r="T70" s="112"/>
      <c r="U70" s="3"/>
      <c r="AA70" s="34">
        <f t="shared" si="11"/>
        <v>0</v>
      </c>
    </row>
    <row r="71" spans="1:27" s="2" customFormat="1" ht="11.25" customHeight="1">
      <c r="A71" s="52"/>
      <c r="B71" s="187"/>
      <c r="C71" s="183"/>
      <c r="D71" s="184"/>
      <c r="E71" s="180"/>
      <c r="F71" s="185"/>
      <c r="G71" s="184"/>
      <c r="H71" s="186"/>
      <c r="I71" s="53">
        <f t="shared" si="6"/>
        <v>0</v>
      </c>
      <c r="J71" s="53">
        <f t="shared" si="7"/>
        <v>0</v>
      </c>
      <c r="K71" s="216"/>
      <c r="L71" s="203"/>
      <c r="M71" s="169"/>
      <c r="N71" s="97">
        <f t="shared" si="8"/>
        <v>0</v>
      </c>
      <c r="O71" s="97">
        <f t="shared" si="9"/>
        <v>0</v>
      </c>
      <c r="P71" s="95">
        <f t="shared" si="10"/>
        <v>0</v>
      </c>
      <c r="Q71" s="192"/>
      <c r="R71" s="194"/>
      <c r="S71" s="3"/>
      <c r="T71" s="112"/>
      <c r="U71" s="3"/>
      <c r="AA71" s="34">
        <f t="shared" si="11"/>
        <v>0</v>
      </c>
    </row>
    <row r="72" spans="1:27" s="2" customFormat="1" ht="11.25" customHeight="1">
      <c r="A72" s="52"/>
      <c r="B72" s="182"/>
      <c r="C72" s="183"/>
      <c r="D72" s="184"/>
      <c r="E72" s="180"/>
      <c r="F72" s="185"/>
      <c r="G72" s="184"/>
      <c r="H72" s="186"/>
      <c r="I72" s="53">
        <f t="shared" si="6"/>
        <v>0</v>
      </c>
      <c r="J72" s="53">
        <f t="shared" si="7"/>
        <v>0</v>
      </c>
      <c r="K72" s="216"/>
      <c r="L72" s="203"/>
      <c r="M72" s="169"/>
      <c r="N72" s="97">
        <f t="shared" si="8"/>
        <v>0</v>
      </c>
      <c r="O72" s="97">
        <f t="shared" si="9"/>
        <v>0</v>
      </c>
      <c r="P72" s="95">
        <f t="shared" si="10"/>
        <v>0</v>
      </c>
      <c r="Q72" s="192"/>
      <c r="R72" s="194"/>
      <c r="S72" s="3"/>
      <c r="T72" s="112"/>
      <c r="U72" s="3"/>
      <c r="AA72" s="34">
        <f t="shared" si="11"/>
        <v>0</v>
      </c>
    </row>
    <row r="73" spans="1:27" s="2" customFormat="1" ht="11.25" customHeight="1">
      <c r="A73" s="52"/>
      <c r="B73" s="182"/>
      <c r="C73" s="183"/>
      <c r="D73" s="184"/>
      <c r="E73" s="180"/>
      <c r="F73" s="185"/>
      <c r="G73" s="184"/>
      <c r="H73" s="186"/>
      <c r="I73" s="53">
        <f t="shared" si="6"/>
        <v>0</v>
      </c>
      <c r="J73" s="53">
        <f t="shared" si="7"/>
        <v>0</v>
      </c>
      <c r="K73" s="216"/>
      <c r="L73" s="203"/>
      <c r="M73" s="169"/>
      <c r="N73" s="97">
        <f t="shared" si="8"/>
        <v>0</v>
      </c>
      <c r="O73" s="97">
        <f t="shared" si="9"/>
        <v>0</v>
      </c>
      <c r="P73" s="95">
        <f t="shared" si="10"/>
        <v>0</v>
      </c>
      <c r="Q73" s="192"/>
      <c r="R73" s="194"/>
      <c r="S73" s="3"/>
      <c r="T73" s="112"/>
      <c r="U73" s="3"/>
      <c r="AA73" s="34">
        <f t="shared" si="11"/>
        <v>0</v>
      </c>
    </row>
    <row r="74" spans="1:27" s="2" customFormat="1" ht="11.25" customHeight="1">
      <c r="A74" s="52"/>
      <c r="B74" s="182"/>
      <c r="C74" s="183"/>
      <c r="D74" s="184"/>
      <c r="E74" s="180"/>
      <c r="F74" s="185"/>
      <c r="G74" s="184"/>
      <c r="H74" s="186"/>
      <c r="I74" s="53">
        <f t="shared" si="6"/>
        <v>0</v>
      </c>
      <c r="J74" s="53">
        <f t="shared" si="7"/>
        <v>0</v>
      </c>
      <c r="K74" s="216"/>
      <c r="L74" s="203"/>
      <c r="M74" s="169"/>
      <c r="N74" s="97">
        <f t="shared" si="8"/>
        <v>0</v>
      </c>
      <c r="O74" s="97">
        <f t="shared" si="9"/>
        <v>0</v>
      </c>
      <c r="P74" s="95">
        <f t="shared" si="10"/>
        <v>0</v>
      </c>
      <c r="Q74" s="192"/>
      <c r="R74" s="194"/>
      <c r="S74" s="3"/>
      <c r="T74" s="112"/>
      <c r="U74" s="3"/>
      <c r="AA74" s="34">
        <f t="shared" si="11"/>
        <v>0</v>
      </c>
    </row>
    <row r="75" spans="1:27" s="8" customFormat="1" ht="11.25" customHeight="1">
      <c r="A75" s="41"/>
      <c r="B75" s="188"/>
      <c r="C75" s="189"/>
      <c r="D75" s="190"/>
      <c r="E75" s="181"/>
      <c r="F75" s="185"/>
      <c r="G75" s="184"/>
      <c r="H75" s="186"/>
      <c r="I75" s="53">
        <f t="shared" si="6"/>
        <v>0</v>
      </c>
      <c r="J75" s="53">
        <f t="shared" si="7"/>
        <v>0</v>
      </c>
      <c r="K75" s="219"/>
      <c r="L75" s="204"/>
      <c r="M75" s="170"/>
      <c r="N75" s="97">
        <f t="shared" si="8"/>
        <v>0</v>
      </c>
      <c r="O75" s="97">
        <f t="shared" si="9"/>
        <v>0</v>
      </c>
      <c r="P75" s="95">
        <f t="shared" si="10"/>
        <v>0</v>
      </c>
      <c r="Q75" s="195"/>
      <c r="R75" s="193"/>
      <c r="AA75" s="34">
        <f t="shared" si="11"/>
        <v>0</v>
      </c>
    </row>
    <row r="76" spans="1:27" s="2" customFormat="1" ht="11.25" customHeight="1">
      <c r="A76" s="52"/>
      <c r="B76" s="187"/>
      <c r="C76" s="183"/>
      <c r="D76" s="184"/>
      <c r="E76" s="180"/>
      <c r="F76" s="185"/>
      <c r="G76" s="184"/>
      <c r="H76" s="186"/>
      <c r="I76" s="53">
        <f t="shared" si="6"/>
        <v>0</v>
      </c>
      <c r="J76" s="53">
        <f t="shared" si="7"/>
        <v>0</v>
      </c>
      <c r="K76" s="216"/>
      <c r="L76" s="203"/>
      <c r="M76" s="169"/>
      <c r="N76" s="97">
        <f t="shared" si="8"/>
        <v>0</v>
      </c>
      <c r="O76" s="97">
        <f t="shared" si="9"/>
        <v>0</v>
      </c>
      <c r="P76" s="95">
        <f t="shared" si="10"/>
        <v>0</v>
      </c>
      <c r="Q76" s="192"/>
      <c r="R76" s="194"/>
      <c r="S76" s="3"/>
      <c r="T76" s="112"/>
      <c r="U76" s="3"/>
      <c r="AA76" s="34">
        <f t="shared" si="11"/>
        <v>0</v>
      </c>
    </row>
    <row r="77" spans="1:27" s="2" customFormat="1" ht="11.25" customHeight="1">
      <c r="A77" s="52"/>
      <c r="B77" s="182"/>
      <c r="C77" s="183"/>
      <c r="D77" s="184"/>
      <c r="E77" s="180"/>
      <c r="F77" s="185"/>
      <c r="G77" s="184"/>
      <c r="H77" s="186"/>
      <c r="I77" s="53">
        <f t="shared" si="6"/>
        <v>0</v>
      </c>
      <c r="J77" s="53">
        <f t="shared" si="7"/>
        <v>0</v>
      </c>
      <c r="K77" s="216"/>
      <c r="L77" s="203"/>
      <c r="M77" s="169"/>
      <c r="N77" s="97">
        <f t="shared" si="8"/>
        <v>0</v>
      </c>
      <c r="O77" s="97">
        <f t="shared" si="9"/>
        <v>0</v>
      </c>
      <c r="P77" s="95">
        <f t="shared" si="10"/>
        <v>0</v>
      </c>
      <c r="Q77" s="192"/>
      <c r="R77" s="194"/>
      <c r="S77" s="3"/>
      <c r="T77" s="112"/>
      <c r="U77" s="3"/>
      <c r="AA77" s="34">
        <f t="shared" si="11"/>
        <v>0</v>
      </c>
    </row>
    <row r="78" spans="1:27" s="2" customFormat="1" ht="11.25" customHeight="1">
      <c r="A78" s="52"/>
      <c r="B78" s="182"/>
      <c r="C78" s="183"/>
      <c r="D78" s="184"/>
      <c r="E78" s="180"/>
      <c r="F78" s="185"/>
      <c r="G78" s="184"/>
      <c r="H78" s="186"/>
      <c r="I78" s="53">
        <f t="shared" si="6"/>
        <v>0</v>
      </c>
      <c r="J78" s="53">
        <f t="shared" si="7"/>
        <v>0</v>
      </c>
      <c r="K78" s="216"/>
      <c r="L78" s="203"/>
      <c r="M78" s="169"/>
      <c r="N78" s="97">
        <f t="shared" si="8"/>
        <v>0</v>
      </c>
      <c r="O78" s="97">
        <f t="shared" si="9"/>
        <v>0</v>
      </c>
      <c r="P78" s="95">
        <f t="shared" si="10"/>
        <v>0</v>
      </c>
      <c r="Q78" s="192"/>
      <c r="R78" s="194"/>
      <c r="S78" s="3"/>
      <c r="T78" s="112"/>
      <c r="U78" s="3"/>
      <c r="AA78" s="34">
        <f t="shared" si="11"/>
        <v>0</v>
      </c>
    </row>
    <row r="79" spans="1:27" s="2" customFormat="1" ht="11.25" customHeight="1">
      <c r="A79" s="52"/>
      <c r="B79" s="182"/>
      <c r="C79" s="183"/>
      <c r="D79" s="184"/>
      <c r="E79" s="180"/>
      <c r="F79" s="185"/>
      <c r="G79" s="184"/>
      <c r="H79" s="186"/>
      <c r="I79" s="53">
        <f t="shared" si="6"/>
        <v>0</v>
      </c>
      <c r="J79" s="53">
        <f t="shared" si="7"/>
        <v>0</v>
      </c>
      <c r="K79" s="216"/>
      <c r="L79" s="203"/>
      <c r="M79" s="169"/>
      <c r="N79" s="97">
        <f t="shared" si="8"/>
        <v>0</v>
      </c>
      <c r="O79" s="97">
        <f t="shared" si="9"/>
        <v>0</v>
      </c>
      <c r="P79" s="95">
        <f t="shared" si="10"/>
        <v>0</v>
      </c>
      <c r="Q79" s="192"/>
      <c r="R79" s="194"/>
      <c r="S79" s="3"/>
      <c r="T79" s="112"/>
      <c r="U79" s="3"/>
      <c r="AA79" s="34">
        <f t="shared" si="11"/>
        <v>0</v>
      </c>
    </row>
    <row r="80" spans="1:27" s="8" customFormat="1" ht="11.25" customHeight="1" thickBot="1">
      <c r="A80" s="41"/>
      <c r="B80" s="85"/>
      <c r="C80" s="68"/>
      <c r="D80" s="228"/>
      <c r="E80" s="116"/>
      <c r="F80" s="234"/>
      <c r="G80" s="235"/>
      <c r="H80" s="236"/>
      <c r="I80" s="227">
        <f t="shared" si="6"/>
        <v>0</v>
      </c>
      <c r="J80" s="227">
        <f t="shared" si="7"/>
        <v>0</v>
      </c>
      <c r="K80" s="230"/>
      <c r="L80" s="231"/>
      <c r="M80" s="116"/>
      <c r="N80" s="97">
        <f t="shared" si="8"/>
        <v>0</v>
      </c>
      <c r="O80" s="97">
        <f t="shared" si="9"/>
        <v>0</v>
      </c>
      <c r="P80" s="95">
        <f t="shared" si="10"/>
        <v>0</v>
      </c>
      <c r="Q80" s="95"/>
      <c r="R80" s="232"/>
      <c r="AA80" s="34">
        <f>AA81</f>
        <v>1</v>
      </c>
    </row>
    <row r="81" spans="1:27" s="8" customFormat="1" ht="15" thickBot="1" thickTop="1">
      <c r="A81" s="42"/>
      <c r="B81" s="18" t="s">
        <v>2197</v>
      </c>
      <c r="C81" s="67"/>
      <c r="D81" s="118"/>
      <c r="E81" s="119"/>
      <c r="F81" s="120"/>
      <c r="G81" s="121"/>
      <c r="H81" s="122"/>
      <c r="I81" s="122">
        <f t="shared" si="6"/>
        <v>0</v>
      </c>
      <c r="J81" s="122">
        <f t="shared" si="7"/>
        <v>0</v>
      </c>
      <c r="K81" s="217">
        <f>SUBTOTAL(9,K48:K80)</f>
        <v>0</v>
      </c>
      <c r="L81" s="30">
        <f>SUM(L52:L80)</f>
        <v>0</v>
      </c>
      <c r="M81" s="30">
        <f>SUM(M52:M80)</f>
        <v>0</v>
      </c>
      <c r="N81" s="81">
        <f t="shared" si="8"/>
        <v>0</v>
      </c>
      <c r="O81" s="81">
        <f t="shared" si="9"/>
        <v>0</v>
      </c>
      <c r="P81" s="30">
        <f>SUBTOTAL(9,P48:P80)</f>
        <v>0</v>
      </c>
      <c r="Q81" s="81"/>
      <c r="R81" s="43"/>
      <c r="S81" s="99"/>
      <c r="U81" s="99"/>
      <c r="AA81" s="8">
        <f>IF(SUM(AA52:AA79)&gt;0,1,0)</f>
        <v>1</v>
      </c>
    </row>
    <row r="82" spans="1:27" s="8" customFormat="1" ht="11.25" customHeight="1" thickTop="1">
      <c r="A82" s="44"/>
      <c r="B82" s="15"/>
      <c r="C82" s="68"/>
      <c r="D82" s="76"/>
      <c r="E82" s="28"/>
      <c r="F82" s="65"/>
      <c r="G82" s="76"/>
      <c r="H82" s="113"/>
      <c r="I82" s="28"/>
      <c r="J82" s="28"/>
      <c r="K82" s="214"/>
      <c r="L82" s="201"/>
      <c r="M82" s="28"/>
      <c r="N82" s="95"/>
      <c r="O82" s="95"/>
      <c r="P82" s="95"/>
      <c r="Q82" s="79"/>
      <c r="R82" s="10"/>
      <c r="S82" s="11"/>
      <c r="U82" s="11"/>
      <c r="AA82" s="8">
        <f>+AA81</f>
        <v>1</v>
      </c>
    </row>
    <row r="83" spans="1:27" s="8" customFormat="1" ht="14.25">
      <c r="A83" s="45" t="s">
        <v>926</v>
      </c>
      <c r="B83" s="123" t="s">
        <v>2205</v>
      </c>
      <c r="C83" s="124"/>
      <c r="D83" s="125"/>
      <c r="E83" s="31"/>
      <c r="F83" s="124"/>
      <c r="G83" s="125"/>
      <c r="H83" s="126"/>
      <c r="I83" s="31"/>
      <c r="J83" s="31"/>
      <c r="K83" s="218"/>
      <c r="L83" s="206"/>
      <c r="M83" s="31"/>
      <c r="N83" s="96"/>
      <c r="O83" s="96"/>
      <c r="P83" s="96"/>
      <c r="Q83" s="82"/>
      <c r="R83" s="127"/>
      <c r="S83" s="12"/>
      <c r="U83" s="12"/>
      <c r="AA83" s="8">
        <f>+AA113</f>
        <v>1</v>
      </c>
    </row>
    <row r="84" spans="1:27" s="8" customFormat="1" ht="11.25" customHeight="1">
      <c r="A84" s="39"/>
      <c r="B84" s="85"/>
      <c r="C84" s="68"/>
      <c r="D84" s="228"/>
      <c r="E84" s="116"/>
      <c r="F84" s="68"/>
      <c r="G84" s="228"/>
      <c r="H84" s="229"/>
      <c r="I84" s="227">
        <f aca="true" t="shared" si="12" ref="I84:I113">$K84*T$974</f>
        <v>0</v>
      </c>
      <c r="J84" s="227">
        <f aca="true" t="shared" si="13" ref="J84:J113">$K84*U$974</f>
        <v>0</v>
      </c>
      <c r="K84" s="230"/>
      <c r="L84" s="231"/>
      <c r="M84" s="116"/>
      <c r="N84" s="97">
        <f aca="true" t="shared" si="14" ref="N84:N113">P84*V$974</f>
        <v>0</v>
      </c>
      <c r="O84" s="95">
        <f aca="true" t="shared" si="15" ref="O84:O113">P84-N84</f>
        <v>0</v>
      </c>
      <c r="P84" s="95">
        <f aca="true" t="shared" si="16" ref="P84:P113">K84-M84-L84</f>
        <v>0</v>
      </c>
      <c r="Q84" s="95"/>
      <c r="R84" s="232"/>
      <c r="S84" s="11"/>
      <c r="U84" s="11"/>
      <c r="AA84" s="8">
        <f>AA83</f>
        <v>1</v>
      </c>
    </row>
    <row r="85" spans="1:27" s="8" customFormat="1" ht="11.25" customHeight="1">
      <c r="A85" s="40"/>
      <c r="B85" s="188" t="s">
        <v>2179</v>
      </c>
      <c r="C85" s="191"/>
      <c r="D85" s="190"/>
      <c r="E85" s="181"/>
      <c r="F85" s="185"/>
      <c r="G85" s="184"/>
      <c r="H85" s="186"/>
      <c r="I85" s="53">
        <f t="shared" si="12"/>
        <v>0</v>
      </c>
      <c r="J85" s="53">
        <f t="shared" si="13"/>
        <v>0</v>
      </c>
      <c r="K85" s="216"/>
      <c r="L85" s="204"/>
      <c r="M85" s="170"/>
      <c r="N85" s="97">
        <f t="shared" si="14"/>
        <v>0</v>
      </c>
      <c r="O85" s="95">
        <f t="shared" si="15"/>
        <v>0</v>
      </c>
      <c r="P85" s="95">
        <f t="shared" si="16"/>
        <v>0</v>
      </c>
      <c r="Q85" s="192"/>
      <c r="R85" s="193"/>
      <c r="S85" s="12"/>
      <c r="U85" s="12"/>
      <c r="AA85" s="8">
        <f aca="true" t="shared" si="17" ref="AA85:AA111">IF(OR(B85&lt;&gt;0,C85&lt;&gt;0),1,0)</f>
        <v>1</v>
      </c>
    </row>
    <row r="86" spans="1:27" s="2" customFormat="1" ht="11.25" customHeight="1">
      <c r="A86" s="52"/>
      <c r="B86" s="182"/>
      <c r="C86" s="183"/>
      <c r="D86" s="184"/>
      <c r="E86" s="180"/>
      <c r="F86" s="185"/>
      <c r="G86" s="184"/>
      <c r="H86" s="186"/>
      <c r="I86" s="53">
        <f t="shared" si="12"/>
        <v>0</v>
      </c>
      <c r="J86" s="53">
        <f t="shared" si="13"/>
        <v>0</v>
      </c>
      <c r="K86" s="216"/>
      <c r="L86" s="203"/>
      <c r="M86" s="169"/>
      <c r="N86" s="97">
        <f t="shared" si="14"/>
        <v>0</v>
      </c>
      <c r="O86" s="95">
        <f t="shared" si="15"/>
        <v>0</v>
      </c>
      <c r="P86" s="95">
        <f t="shared" si="16"/>
        <v>0</v>
      </c>
      <c r="Q86" s="192"/>
      <c r="R86" s="194"/>
      <c r="S86" s="3"/>
      <c r="T86" s="112"/>
      <c r="U86" s="3"/>
      <c r="AA86" s="34">
        <f t="shared" si="17"/>
        <v>0</v>
      </c>
    </row>
    <row r="87" spans="1:27" s="2" customFormat="1" ht="11.25" customHeight="1">
      <c r="A87" s="52"/>
      <c r="B87" s="182"/>
      <c r="C87" s="183"/>
      <c r="D87" s="184"/>
      <c r="E87" s="180"/>
      <c r="F87" s="185"/>
      <c r="G87" s="184"/>
      <c r="H87" s="186"/>
      <c r="I87" s="53">
        <f t="shared" si="12"/>
        <v>0</v>
      </c>
      <c r="J87" s="53">
        <f t="shared" si="13"/>
        <v>0</v>
      </c>
      <c r="K87" s="216"/>
      <c r="L87" s="203"/>
      <c r="M87" s="169"/>
      <c r="N87" s="97">
        <f t="shared" si="14"/>
        <v>0</v>
      </c>
      <c r="O87" s="95">
        <f t="shared" si="15"/>
        <v>0</v>
      </c>
      <c r="P87" s="95">
        <f t="shared" si="16"/>
        <v>0</v>
      </c>
      <c r="Q87" s="192"/>
      <c r="R87" s="194"/>
      <c r="S87" s="3"/>
      <c r="T87" s="112"/>
      <c r="U87" s="3"/>
      <c r="AA87" s="34">
        <f t="shared" si="17"/>
        <v>0</v>
      </c>
    </row>
    <row r="88" spans="1:27" s="2" customFormat="1" ht="11.25" customHeight="1">
      <c r="A88" s="52"/>
      <c r="B88" s="182"/>
      <c r="C88" s="183"/>
      <c r="D88" s="184"/>
      <c r="E88" s="180"/>
      <c r="F88" s="185"/>
      <c r="G88" s="184"/>
      <c r="H88" s="186"/>
      <c r="I88" s="53">
        <f t="shared" si="12"/>
        <v>0</v>
      </c>
      <c r="J88" s="53">
        <f t="shared" si="13"/>
        <v>0</v>
      </c>
      <c r="K88" s="216"/>
      <c r="L88" s="203"/>
      <c r="M88" s="169"/>
      <c r="N88" s="97">
        <f t="shared" si="14"/>
        <v>0</v>
      </c>
      <c r="O88" s="95">
        <f t="shared" si="15"/>
        <v>0</v>
      </c>
      <c r="P88" s="95">
        <f t="shared" si="16"/>
        <v>0</v>
      </c>
      <c r="Q88" s="192"/>
      <c r="R88" s="194"/>
      <c r="S88" s="3"/>
      <c r="T88" s="112"/>
      <c r="U88" s="3"/>
      <c r="AA88" s="34">
        <f t="shared" si="17"/>
        <v>0</v>
      </c>
    </row>
    <row r="89" spans="1:27" s="2" customFormat="1" ht="11.25" customHeight="1">
      <c r="A89" s="52"/>
      <c r="B89" s="187"/>
      <c r="C89" s="183"/>
      <c r="D89" s="184"/>
      <c r="E89" s="180"/>
      <c r="F89" s="185"/>
      <c r="G89" s="184"/>
      <c r="H89" s="186"/>
      <c r="I89" s="53">
        <f t="shared" si="12"/>
        <v>0</v>
      </c>
      <c r="J89" s="53">
        <f t="shared" si="13"/>
        <v>0</v>
      </c>
      <c r="K89" s="216"/>
      <c r="L89" s="203"/>
      <c r="M89" s="169"/>
      <c r="N89" s="97">
        <f t="shared" si="14"/>
        <v>0</v>
      </c>
      <c r="O89" s="95">
        <f t="shared" si="15"/>
        <v>0</v>
      </c>
      <c r="P89" s="95">
        <f t="shared" si="16"/>
        <v>0</v>
      </c>
      <c r="Q89" s="192"/>
      <c r="R89" s="194"/>
      <c r="S89" s="3"/>
      <c r="T89" s="112"/>
      <c r="U89" s="3"/>
      <c r="AA89" s="34">
        <f t="shared" si="17"/>
        <v>0</v>
      </c>
    </row>
    <row r="90" spans="1:27" s="2" customFormat="1" ht="11.25" customHeight="1">
      <c r="A90" s="52"/>
      <c r="B90" s="182"/>
      <c r="C90" s="183"/>
      <c r="D90" s="184"/>
      <c r="E90" s="180"/>
      <c r="F90" s="185"/>
      <c r="G90" s="184"/>
      <c r="H90" s="186"/>
      <c r="I90" s="53">
        <f t="shared" si="12"/>
        <v>0</v>
      </c>
      <c r="J90" s="53">
        <f t="shared" si="13"/>
        <v>0</v>
      </c>
      <c r="K90" s="216"/>
      <c r="L90" s="203"/>
      <c r="M90" s="169"/>
      <c r="N90" s="97">
        <f t="shared" si="14"/>
        <v>0</v>
      </c>
      <c r="O90" s="95">
        <f t="shared" si="15"/>
        <v>0</v>
      </c>
      <c r="P90" s="95">
        <f t="shared" si="16"/>
        <v>0</v>
      </c>
      <c r="Q90" s="192"/>
      <c r="R90" s="194"/>
      <c r="S90" s="3"/>
      <c r="T90" s="112"/>
      <c r="U90" s="3"/>
      <c r="AA90" s="34">
        <f t="shared" si="17"/>
        <v>0</v>
      </c>
    </row>
    <row r="91" spans="1:27" s="2" customFormat="1" ht="11.25" customHeight="1">
      <c r="A91" s="52"/>
      <c r="B91" s="182"/>
      <c r="C91" s="183"/>
      <c r="D91" s="184"/>
      <c r="E91" s="180"/>
      <c r="F91" s="185"/>
      <c r="G91" s="184"/>
      <c r="H91" s="186"/>
      <c r="I91" s="53">
        <f t="shared" si="12"/>
        <v>0</v>
      </c>
      <c r="J91" s="53">
        <f t="shared" si="13"/>
        <v>0</v>
      </c>
      <c r="K91" s="216"/>
      <c r="L91" s="203"/>
      <c r="M91" s="169"/>
      <c r="N91" s="97">
        <f t="shared" si="14"/>
        <v>0</v>
      </c>
      <c r="O91" s="95">
        <f t="shared" si="15"/>
        <v>0</v>
      </c>
      <c r="P91" s="95">
        <f t="shared" si="16"/>
        <v>0</v>
      </c>
      <c r="Q91" s="192"/>
      <c r="R91" s="194"/>
      <c r="S91" s="3"/>
      <c r="T91" s="112"/>
      <c r="U91" s="3"/>
      <c r="AA91" s="34">
        <f t="shared" si="17"/>
        <v>0</v>
      </c>
    </row>
    <row r="92" spans="1:27" s="2" customFormat="1" ht="11.25" customHeight="1">
      <c r="A92" s="52"/>
      <c r="B92" s="182"/>
      <c r="C92" s="183"/>
      <c r="D92" s="184"/>
      <c r="E92" s="180"/>
      <c r="F92" s="185"/>
      <c r="G92" s="184"/>
      <c r="H92" s="186"/>
      <c r="I92" s="53">
        <f t="shared" si="12"/>
        <v>0</v>
      </c>
      <c r="J92" s="53">
        <f t="shared" si="13"/>
        <v>0</v>
      </c>
      <c r="K92" s="216"/>
      <c r="L92" s="203"/>
      <c r="M92" s="169"/>
      <c r="N92" s="97">
        <f t="shared" si="14"/>
        <v>0</v>
      </c>
      <c r="O92" s="95">
        <f t="shared" si="15"/>
        <v>0</v>
      </c>
      <c r="P92" s="95">
        <f t="shared" si="16"/>
        <v>0</v>
      </c>
      <c r="Q92" s="192"/>
      <c r="R92" s="194"/>
      <c r="S92" s="3"/>
      <c r="T92" s="112"/>
      <c r="U92" s="3"/>
      <c r="AA92" s="34">
        <f t="shared" si="17"/>
        <v>0</v>
      </c>
    </row>
    <row r="93" spans="1:27" s="2" customFormat="1" ht="11.25" customHeight="1">
      <c r="A93" s="52"/>
      <c r="B93" s="187"/>
      <c r="C93" s="183"/>
      <c r="D93" s="184"/>
      <c r="E93" s="180"/>
      <c r="F93" s="185"/>
      <c r="G93" s="184"/>
      <c r="H93" s="186"/>
      <c r="I93" s="53">
        <f t="shared" si="12"/>
        <v>0</v>
      </c>
      <c r="J93" s="53">
        <f t="shared" si="13"/>
        <v>0</v>
      </c>
      <c r="K93" s="216"/>
      <c r="L93" s="203"/>
      <c r="M93" s="169"/>
      <c r="N93" s="97">
        <f t="shared" si="14"/>
        <v>0</v>
      </c>
      <c r="O93" s="95">
        <f t="shared" si="15"/>
        <v>0</v>
      </c>
      <c r="P93" s="95">
        <f t="shared" si="16"/>
        <v>0</v>
      </c>
      <c r="Q93" s="192"/>
      <c r="R93" s="194"/>
      <c r="S93" s="3"/>
      <c r="T93" s="112"/>
      <c r="U93" s="3"/>
      <c r="AA93" s="34">
        <f t="shared" si="17"/>
        <v>0</v>
      </c>
    </row>
    <row r="94" spans="1:27" s="2" customFormat="1" ht="11.25" customHeight="1">
      <c r="A94" s="52"/>
      <c r="B94" s="182"/>
      <c r="C94" s="183"/>
      <c r="D94" s="184"/>
      <c r="E94" s="180"/>
      <c r="F94" s="185"/>
      <c r="G94" s="184"/>
      <c r="H94" s="186"/>
      <c r="I94" s="53">
        <f t="shared" si="12"/>
        <v>0</v>
      </c>
      <c r="J94" s="53">
        <f t="shared" si="13"/>
        <v>0</v>
      </c>
      <c r="K94" s="216"/>
      <c r="L94" s="203"/>
      <c r="M94" s="169"/>
      <c r="N94" s="97">
        <f t="shared" si="14"/>
        <v>0</v>
      </c>
      <c r="O94" s="95">
        <f t="shared" si="15"/>
        <v>0</v>
      </c>
      <c r="P94" s="95">
        <f t="shared" si="16"/>
        <v>0</v>
      </c>
      <c r="Q94" s="192"/>
      <c r="R94" s="194"/>
      <c r="S94" s="3"/>
      <c r="T94" s="112"/>
      <c r="U94" s="3"/>
      <c r="AA94" s="34">
        <f t="shared" si="17"/>
        <v>0</v>
      </c>
    </row>
    <row r="95" spans="1:27" s="2" customFormat="1" ht="11.25" customHeight="1">
      <c r="A95" s="52"/>
      <c r="B95" s="182"/>
      <c r="C95" s="183"/>
      <c r="D95" s="184"/>
      <c r="E95" s="180"/>
      <c r="F95" s="185"/>
      <c r="G95" s="184"/>
      <c r="H95" s="186"/>
      <c r="I95" s="53">
        <f t="shared" si="12"/>
        <v>0</v>
      </c>
      <c r="J95" s="53">
        <f t="shared" si="13"/>
        <v>0</v>
      </c>
      <c r="K95" s="216"/>
      <c r="L95" s="203"/>
      <c r="M95" s="169"/>
      <c r="N95" s="97">
        <f t="shared" si="14"/>
        <v>0</v>
      </c>
      <c r="O95" s="95">
        <f t="shared" si="15"/>
        <v>0</v>
      </c>
      <c r="P95" s="95">
        <f t="shared" si="16"/>
        <v>0</v>
      </c>
      <c r="Q95" s="192"/>
      <c r="R95" s="194"/>
      <c r="S95" s="3"/>
      <c r="T95" s="112"/>
      <c r="U95" s="3"/>
      <c r="AA95" s="34">
        <f t="shared" si="17"/>
        <v>0</v>
      </c>
    </row>
    <row r="96" spans="1:27" s="2" customFormat="1" ht="11.25" customHeight="1">
      <c r="A96" s="52"/>
      <c r="B96" s="182"/>
      <c r="C96" s="183"/>
      <c r="D96" s="184"/>
      <c r="E96" s="180"/>
      <c r="F96" s="185"/>
      <c r="G96" s="184"/>
      <c r="H96" s="186"/>
      <c r="I96" s="53">
        <f t="shared" si="12"/>
        <v>0</v>
      </c>
      <c r="J96" s="53">
        <f t="shared" si="13"/>
        <v>0</v>
      </c>
      <c r="K96" s="216"/>
      <c r="L96" s="203"/>
      <c r="M96" s="169"/>
      <c r="N96" s="97">
        <f t="shared" si="14"/>
        <v>0</v>
      </c>
      <c r="O96" s="95">
        <f t="shared" si="15"/>
        <v>0</v>
      </c>
      <c r="P96" s="95">
        <f t="shared" si="16"/>
        <v>0</v>
      </c>
      <c r="Q96" s="192"/>
      <c r="R96" s="194"/>
      <c r="S96" s="3"/>
      <c r="T96" s="112"/>
      <c r="U96" s="3"/>
      <c r="AA96" s="34">
        <f t="shared" si="17"/>
        <v>0</v>
      </c>
    </row>
    <row r="97" spans="1:27" s="2" customFormat="1" ht="11.25" customHeight="1">
      <c r="A97" s="52"/>
      <c r="B97" s="182"/>
      <c r="C97" s="183"/>
      <c r="D97" s="184"/>
      <c r="E97" s="180"/>
      <c r="F97" s="185"/>
      <c r="G97" s="184"/>
      <c r="H97" s="186"/>
      <c r="I97" s="53">
        <f t="shared" si="12"/>
        <v>0</v>
      </c>
      <c r="J97" s="53">
        <f t="shared" si="13"/>
        <v>0</v>
      </c>
      <c r="K97" s="216"/>
      <c r="L97" s="203"/>
      <c r="M97" s="169"/>
      <c r="N97" s="97">
        <f t="shared" si="14"/>
        <v>0</v>
      </c>
      <c r="O97" s="95">
        <f t="shared" si="15"/>
        <v>0</v>
      </c>
      <c r="P97" s="95">
        <f t="shared" si="16"/>
        <v>0</v>
      </c>
      <c r="Q97" s="192"/>
      <c r="R97" s="194"/>
      <c r="S97" s="3"/>
      <c r="T97" s="112"/>
      <c r="U97" s="3"/>
      <c r="AA97" s="34">
        <f t="shared" si="17"/>
        <v>0</v>
      </c>
    </row>
    <row r="98" spans="1:27" s="2" customFormat="1" ht="11.25" customHeight="1">
      <c r="A98" s="52"/>
      <c r="B98" s="182"/>
      <c r="C98" s="183"/>
      <c r="D98" s="184"/>
      <c r="E98" s="180"/>
      <c r="F98" s="185"/>
      <c r="G98" s="184"/>
      <c r="H98" s="186"/>
      <c r="I98" s="53">
        <f t="shared" si="12"/>
        <v>0</v>
      </c>
      <c r="J98" s="53">
        <f t="shared" si="13"/>
        <v>0</v>
      </c>
      <c r="K98" s="216"/>
      <c r="L98" s="203"/>
      <c r="M98" s="169"/>
      <c r="N98" s="97">
        <f t="shared" si="14"/>
        <v>0</v>
      </c>
      <c r="O98" s="95">
        <f t="shared" si="15"/>
        <v>0</v>
      </c>
      <c r="P98" s="95">
        <f t="shared" si="16"/>
        <v>0</v>
      </c>
      <c r="Q98" s="192"/>
      <c r="R98" s="194"/>
      <c r="S98" s="3"/>
      <c r="T98" s="112"/>
      <c r="U98" s="3"/>
      <c r="AA98" s="34">
        <f t="shared" si="17"/>
        <v>0</v>
      </c>
    </row>
    <row r="99" spans="1:27" s="2" customFormat="1" ht="11.25" customHeight="1">
      <c r="A99" s="52"/>
      <c r="B99" s="182"/>
      <c r="C99" s="183"/>
      <c r="D99" s="184"/>
      <c r="E99" s="180"/>
      <c r="F99" s="185"/>
      <c r="G99" s="184"/>
      <c r="H99" s="186"/>
      <c r="I99" s="53">
        <f t="shared" si="12"/>
        <v>0</v>
      </c>
      <c r="J99" s="53">
        <f t="shared" si="13"/>
        <v>0</v>
      </c>
      <c r="K99" s="216"/>
      <c r="L99" s="203"/>
      <c r="M99" s="169"/>
      <c r="N99" s="97">
        <f t="shared" si="14"/>
        <v>0</v>
      </c>
      <c r="O99" s="95">
        <f t="shared" si="15"/>
        <v>0</v>
      </c>
      <c r="P99" s="95">
        <f t="shared" si="16"/>
        <v>0</v>
      </c>
      <c r="Q99" s="192"/>
      <c r="R99" s="194"/>
      <c r="S99" s="3"/>
      <c r="T99" s="112"/>
      <c r="U99" s="3"/>
      <c r="AA99" s="34">
        <f t="shared" si="17"/>
        <v>0</v>
      </c>
    </row>
    <row r="100" spans="1:27" s="2" customFormat="1" ht="11.25" customHeight="1">
      <c r="A100" s="52"/>
      <c r="B100" s="187"/>
      <c r="C100" s="183"/>
      <c r="D100" s="184"/>
      <c r="E100" s="180"/>
      <c r="F100" s="185"/>
      <c r="G100" s="184"/>
      <c r="H100" s="186"/>
      <c r="I100" s="53">
        <f t="shared" si="12"/>
        <v>0</v>
      </c>
      <c r="J100" s="53">
        <f t="shared" si="13"/>
        <v>0</v>
      </c>
      <c r="K100" s="216"/>
      <c r="L100" s="203"/>
      <c r="M100" s="169"/>
      <c r="N100" s="97">
        <f t="shared" si="14"/>
        <v>0</v>
      </c>
      <c r="O100" s="95">
        <f t="shared" si="15"/>
        <v>0</v>
      </c>
      <c r="P100" s="95">
        <f t="shared" si="16"/>
        <v>0</v>
      </c>
      <c r="Q100" s="192"/>
      <c r="R100" s="194"/>
      <c r="S100" s="3"/>
      <c r="T100" s="112"/>
      <c r="U100" s="3"/>
      <c r="AA100" s="34">
        <f t="shared" si="17"/>
        <v>0</v>
      </c>
    </row>
    <row r="101" spans="1:27" s="2" customFormat="1" ht="11.25" customHeight="1">
      <c r="A101" s="52"/>
      <c r="B101" s="182"/>
      <c r="C101" s="183"/>
      <c r="D101" s="184"/>
      <c r="E101" s="180"/>
      <c r="F101" s="185"/>
      <c r="G101" s="184"/>
      <c r="H101" s="186"/>
      <c r="I101" s="53">
        <f t="shared" si="12"/>
        <v>0</v>
      </c>
      <c r="J101" s="53">
        <f t="shared" si="13"/>
        <v>0</v>
      </c>
      <c r="K101" s="216"/>
      <c r="L101" s="203"/>
      <c r="M101" s="169"/>
      <c r="N101" s="97">
        <f t="shared" si="14"/>
        <v>0</v>
      </c>
      <c r="O101" s="95">
        <f t="shared" si="15"/>
        <v>0</v>
      </c>
      <c r="P101" s="95">
        <f t="shared" si="16"/>
        <v>0</v>
      </c>
      <c r="Q101" s="192"/>
      <c r="R101" s="194"/>
      <c r="S101" s="3"/>
      <c r="T101" s="112"/>
      <c r="U101" s="3"/>
      <c r="AA101" s="34">
        <f t="shared" si="17"/>
        <v>0</v>
      </c>
    </row>
    <row r="102" spans="1:27" s="2" customFormat="1" ht="11.25" customHeight="1">
      <c r="A102" s="52"/>
      <c r="B102" s="182"/>
      <c r="C102" s="183"/>
      <c r="D102" s="184"/>
      <c r="E102" s="180"/>
      <c r="F102" s="185"/>
      <c r="G102" s="184"/>
      <c r="H102" s="186"/>
      <c r="I102" s="53">
        <f t="shared" si="12"/>
        <v>0</v>
      </c>
      <c r="J102" s="53">
        <f t="shared" si="13"/>
        <v>0</v>
      </c>
      <c r="K102" s="216"/>
      <c r="L102" s="203"/>
      <c r="M102" s="169"/>
      <c r="N102" s="97">
        <f t="shared" si="14"/>
        <v>0</v>
      </c>
      <c r="O102" s="95">
        <f t="shared" si="15"/>
        <v>0</v>
      </c>
      <c r="P102" s="95">
        <f t="shared" si="16"/>
        <v>0</v>
      </c>
      <c r="Q102" s="192"/>
      <c r="R102" s="194"/>
      <c r="S102" s="3"/>
      <c r="T102" s="112"/>
      <c r="U102" s="3"/>
      <c r="AA102" s="34">
        <f t="shared" si="17"/>
        <v>0</v>
      </c>
    </row>
    <row r="103" spans="1:27" s="2" customFormat="1" ht="11.25" customHeight="1">
      <c r="A103" s="52"/>
      <c r="B103" s="182"/>
      <c r="C103" s="183"/>
      <c r="D103" s="184"/>
      <c r="E103" s="180"/>
      <c r="F103" s="185"/>
      <c r="G103" s="184"/>
      <c r="H103" s="186"/>
      <c r="I103" s="53">
        <f t="shared" si="12"/>
        <v>0</v>
      </c>
      <c r="J103" s="53">
        <f t="shared" si="13"/>
        <v>0</v>
      </c>
      <c r="K103" s="216"/>
      <c r="L103" s="203"/>
      <c r="M103" s="169"/>
      <c r="N103" s="97">
        <f t="shared" si="14"/>
        <v>0</v>
      </c>
      <c r="O103" s="95">
        <f t="shared" si="15"/>
        <v>0</v>
      </c>
      <c r="P103" s="95">
        <f t="shared" si="16"/>
        <v>0</v>
      </c>
      <c r="Q103" s="192"/>
      <c r="R103" s="194"/>
      <c r="S103" s="3"/>
      <c r="T103" s="112"/>
      <c r="U103" s="3"/>
      <c r="AA103" s="34">
        <f t="shared" si="17"/>
        <v>0</v>
      </c>
    </row>
    <row r="104" spans="1:27" s="2" customFormat="1" ht="11.25" customHeight="1">
      <c r="A104" s="52"/>
      <c r="B104" s="187"/>
      <c r="C104" s="183"/>
      <c r="D104" s="184"/>
      <c r="E104" s="180"/>
      <c r="F104" s="185"/>
      <c r="G104" s="184"/>
      <c r="H104" s="186"/>
      <c r="I104" s="53">
        <f t="shared" si="12"/>
        <v>0</v>
      </c>
      <c r="J104" s="53">
        <f t="shared" si="13"/>
        <v>0</v>
      </c>
      <c r="K104" s="216"/>
      <c r="L104" s="203"/>
      <c r="M104" s="169"/>
      <c r="N104" s="97">
        <f t="shared" si="14"/>
        <v>0</v>
      </c>
      <c r="O104" s="95">
        <f t="shared" si="15"/>
        <v>0</v>
      </c>
      <c r="P104" s="95">
        <f t="shared" si="16"/>
        <v>0</v>
      </c>
      <c r="Q104" s="192"/>
      <c r="R104" s="194"/>
      <c r="S104" s="3"/>
      <c r="T104" s="112"/>
      <c r="U104" s="3"/>
      <c r="AA104" s="34">
        <f t="shared" si="17"/>
        <v>0</v>
      </c>
    </row>
    <row r="105" spans="1:27" s="2" customFormat="1" ht="11.25" customHeight="1">
      <c r="A105" s="52"/>
      <c r="B105" s="182"/>
      <c r="C105" s="183"/>
      <c r="D105" s="184"/>
      <c r="E105" s="180"/>
      <c r="F105" s="185"/>
      <c r="G105" s="184"/>
      <c r="H105" s="186"/>
      <c r="I105" s="53">
        <f t="shared" si="12"/>
        <v>0</v>
      </c>
      <c r="J105" s="53">
        <f t="shared" si="13"/>
        <v>0</v>
      </c>
      <c r="K105" s="216"/>
      <c r="L105" s="203"/>
      <c r="M105" s="169"/>
      <c r="N105" s="97">
        <f t="shared" si="14"/>
        <v>0</v>
      </c>
      <c r="O105" s="95">
        <f t="shared" si="15"/>
        <v>0</v>
      </c>
      <c r="P105" s="95">
        <f t="shared" si="16"/>
        <v>0</v>
      </c>
      <c r="Q105" s="192"/>
      <c r="R105" s="194"/>
      <c r="S105" s="3"/>
      <c r="T105" s="112"/>
      <c r="U105" s="3"/>
      <c r="AA105" s="34">
        <f t="shared" si="17"/>
        <v>0</v>
      </c>
    </row>
    <row r="106" spans="1:27" s="2" customFormat="1" ht="11.25" customHeight="1">
      <c r="A106" s="52"/>
      <c r="B106" s="182"/>
      <c r="C106" s="183"/>
      <c r="D106" s="184"/>
      <c r="E106" s="180"/>
      <c r="F106" s="185"/>
      <c r="G106" s="184"/>
      <c r="H106" s="186"/>
      <c r="I106" s="53">
        <f t="shared" si="12"/>
        <v>0</v>
      </c>
      <c r="J106" s="53">
        <f t="shared" si="13"/>
        <v>0</v>
      </c>
      <c r="K106" s="216"/>
      <c r="L106" s="203"/>
      <c r="M106" s="169"/>
      <c r="N106" s="97">
        <f t="shared" si="14"/>
        <v>0</v>
      </c>
      <c r="O106" s="95">
        <f t="shared" si="15"/>
        <v>0</v>
      </c>
      <c r="P106" s="95">
        <f t="shared" si="16"/>
        <v>0</v>
      </c>
      <c r="Q106" s="192"/>
      <c r="R106" s="194"/>
      <c r="S106" s="3"/>
      <c r="T106" s="112"/>
      <c r="U106" s="3"/>
      <c r="AA106" s="34">
        <f t="shared" si="17"/>
        <v>0</v>
      </c>
    </row>
    <row r="107" spans="1:27" s="2" customFormat="1" ht="11.25" customHeight="1">
      <c r="A107" s="52"/>
      <c r="B107" s="182"/>
      <c r="C107" s="183"/>
      <c r="D107" s="184"/>
      <c r="E107" s="180"/>
      <c r="F107" s="185"/>
      <c r="G107" s="184"/>
      <c r="H107" s="186"/>
      <c r="I107" s="53">
        <f t="shared" si="12"/>
        <v>0</v>
      </c>
      <c r="J107" s="53">
        <f t="shared" si="13"/>
        <v>0</v>
      </c>
      <c r="K107" s="216"/>
      <c r="L107" s="203"/>
      <c r="M107" s="169"/>
      <c r="N107" s="97">
        <f t="shared" si="14"/>
        <v>0</v>
      </c>
      <c r="O107" s="95">
        <f t="shared" si="15"/>
        <v>0</v>
      </c>
      <c r="P107" s="95">
        <f t="shared" si="16"/>
        <v>0</v>
      </c>
      <c r="Q107" s="192"/>
      <c r="R107" s="194"/>
      <c r="S107" s="3"/>
      <c r="T107" s="112"/>
      <c r="U107" s="3"/>
      <c r="AA107" s="34">
        <f t="shared" si="17"/>
        <v>0</v>
      </c>
    </row>
    <row r="108" spans="1:27" s="8" customFormat="1" ht="11.25" customHeight="1">
      <c r="A108" s="41"/>
      <c r="B108" s="188"/>
      <c r="C108" s="189"/>
      <c r="D108" s="190"/>
      <c r="E108" s="181"/>
      <c r="F108" s="185"/>
      <c r="G108" s="184"/>
      <c r="H108" s="186"/>
      <c r="I108" s="53">
        <f t="shared" si="12"/>
        <v>0</v>
      </c>
      <c r="J108" s="53">
        <f t="shared" si="13"/>
        <v>0</v>
      </c>
      <c r="K108" s="216"/>
      <c r="L108" s="204"/>
      <c r="M108" s="170"/>
      <c r="N108" s="97">
        <f t="shared" si="14"/>
        <v>0</v>
      </c>
      <c r="O108" s="95">
        <f t="shared" si="15"/>
        <v>0</v>
      </c>
      <c r="P108" s="95">
        <f t="shared" si="16"/>
        <v>0</v>
      </c>
      <c r="Q108" s="192"/>
      <c r="R108" s="193"/>
      <c r="AA108" s="34">
        <f t="shared" si="17"/>
        <v>0</v>
      </c>
    </row>
    <row r="109" spans="1:27" s="2" customFormat="1" ht="11.25" customHeight="1">
      <c r="A109" s="52"/>
      <c r="B109" s="182"/>
      <c r="C109" s="183"/>
      <c r="D109" s="184"/>
      <c r="E109" s="180"/>
      <c r="F109" s="185"/>
      <c r="G109" s="184"/>
      <c r="H109" s="186"/>
      <c r="I109" s="53">
        <f t="shared" si="12"/>
        <v>0</v>
      </c>
      <c r="J109" s="53">
        <f t="shared" si="13"/>
        <v>0</v>
      </c>
      <c r="K109" s="216"/>
      <c r="L109" s="203"/>
      <c r="M109" s="169"/>
      <c r="N109" s="97">
        <f t="shared" si="14"/>
        <v>0</v>
      </c>
      <c r="O109" s="95">
        <f t="shared" si="15"/>
        <v>0</v>
      </c>
      <c r="P109" s="95">
        <f t="shared" si="16"/>
        <v>0</v>
      </c>
      <c r="Q109" s="192"/>
      <c r="R109" s="194"/>
      <c r="S109" s="3"/>
      <c r="T109" s="112"/>
      <c r="U109" s="3"/>
      <c r="AA109" s="34">
        <f t="shared" si="17"/>
        <v>0</v>
      </c>
    </row>
    <row r="110" spans="1:27" s="2" customFormat="1" ht="11.25" customHeight="1">
      <c r="A110" s="52"/>
      <c r="B110" s="182"/>
      <c r="C110" s="183"/>
      <c r="D110" s="184"/>
      <c r="E110" s="180"/>
      <c r="F110" s="185"/>
      <c r="G110" s="184"/>
      <c r="H110" s="186"/>
      <c r="I110" s="53">
        <f t="shared" si="12"/>
        <v>0</v>
      </c>
      <c r="J110" s="53">
        <f t="shared" si="13"/>
        <v>0</v>
      </c>
      <c r="K110" s="216"/>
      <c r="L110" s="203"/>
      <c r="M110" s="169"/>
      <c r="N110" s="97">
        <f t="shared" si="14"/>
        <v>0</v>
      </c>
      <c r="O110" s="95">
        <f t="shared" si="15"/>
        <v>0</v>
      </c>
      <c r="P110" s="95">
        <f t="shared" si="16"/>
        <v>0</v>
      </c>
      <c r="Q110" s="192"/>
      <c r="R110" s="194"/>
      <c r="S110" s="3"/>
      <c r="T110" s="112"/>
      <c r="U110" s="3"/>
      <c r="AA110" s="34">
        <f t="shared" si="17"/>
        <v>0</v>
      </c>
    </row>
    <row r="111" spans="1:27" s="2" customFormat="1" ht="11.25" customHeight="1">
      <c r="A111" s="52"/>
      <c r="B111" s="182"/>
      <c r="C111" s="183"/>
      <c r="D111" s="184"/>
      <c r="E111" s="180"/>
      <c r="F111" s="185"/>
      <c r="G111" s="184"/>
      <c r="H111" s="186"/>
      <c r="I111" s="53">
        <f t="shared" si="12"/>
        <v>0</v>
      </c>
      <c r="J111" s="53">
        <f t="shared" si="13"/>
        <v>0</v>
      </c>
      <c r="K111" s="216"/>
      <c r="L111" s="203"/>
      <c r="M111" s="169"/>
      <c r="N111" s="97">
        <f t="shared" si="14"/>
        <v>0</v>
      </c>
      <c r="O111" s="95">
        <f t="shared" si="15"/>
        <v>0</v>
      </c>
      <c r="P111" s="95">
        <f t="shared" si="16"/>
        <v>0</v>
      </c>
      <c r="Q111" s="192"/>
      <c r="R111" s="194"/>
      <c r="S111" s="3"/>
      <c r="T111" s="112"/>
      <c r="U111" s="3"/>
      <c r="AA111" s="34">
        <f t="shared" si="17"/>
        <v>0</v>
      </c>
    </row>
    <row r="112" spans="1:27" s="8" customFormat="1" ht="11.25" customHeight="1" thickBot="1">
      <c r="A112" s="41"/>
      <c r="B112" s="85"/>
      <c r="C112" s="68"/>
      <c r="D112" s="228"/>
      <c r="E112" s="116"/>
      <c r="F112" s="234"/>
      <c r="G112" s="235"/>
      <c r="H112" s="236"/>
      <c r="I112" s="227">
        <f t="shared" si="12"/>
        <v>0</v>
      </c>
      <c r="J112" s="227">
        <f t="shared" si="13"/>
        <v>0</v>
      </c>
      <c r="K112" s="233"/>
      <c r="L112" s="231"/>
      <c r="M112" s="116"/>
      <c r="N112" s="97">
        <f t="shared" si="14"/>
        <v>0</v>
      </c>
      <c r="O112" s="95">
        <f t="shared" si="15"/>
        <v>0</v>
      </c>
      <c r="P112" s="95">
        <f t="shared" si="16"/>
        <v>0</v>
      </c>
      <c r="Q112" s="97"/>
      <c r="R112" s="232"/>
      <c r="AA112" s="34">
        <f>AA113</f>
        <v>1</v>
      </c>
    </row>
    <row r="113" spans="1:27" s="8" customFormat="1" ht="15" thickBot="1" thickTop="1">
      <c r="A113" s="42"/>
      <c r="B113" s="18" t="s">
        <v>2206</v>
      </c>
      <c r="C113" s="67"/>
      <c r="D113" s="118"/>
      <c r="E113" s="119"/>
      <c r="F113" s="120"/>
      <c r="G113" s="121"/>
      <c r="H113" s="122"/>
      <c r="I113" s="122">
        <f t="shared" si="12"/>
        <v>0</v>
      </c>
      <c r="J113" s="122">
        <f t="shared" si="13"/>
        <v>0</v>
      </c>
      <c r="K113" s="217">
        <f>SUBTOTAL(9,K83:K112)</f>
        <v>0</v>
      </c>
      <c r="L113" s="30">
        <f>SUM(L84:L112)</f>
        <v>0</v>
      </c>
      <c r="M113" s="30">
        <f>SUM(M84:M112)</f>
        <v>0</v>
      </c>
      <c r="N113" s="81">
        <f t="shared" si="14"/>
        <v>0</v>
      </c>
      <c r="O113" s="81">
        <f t="shared" si="15"/>
        <v>0</v>
      </c>
      <c r="P113" s="81">
        <f t="shared" si="16"/>
        <v>0</v>
      </c>
      <c r="Q113" s="81"/>
      <c r="R113" s="43"/>
      <c r="S113" s="99"/>
      <c r="U113" s="99"/>
      <c r="AA113" s="8">
        <f>IF(SUM(AA85:AA111)&gt;0,1,0)</f>
        <v>1</v>
      </c>
    </row>
    <row r="114" spans="1:27" s="8" customFormat="1" ht="11.25" customHeight="1" thickTop="1">
      <c r="A114" s="44"/>
      <c r="B114" s="15"/>
      <c r="C114" s="68"/>
      <c r="D114" s="76"/>
      <c r="E114" s="28"/>
      <c r="F114" s="65"/>
      <c r="G114" s="76"/>
      <c r="H114" s="113"/>
      <c r="I114" s="28"/>
      <c r="J114" s="28"/>
      <c r="K114" s="214"/>
      <c r="L114" s="201"/>
      <c r="M114" s="28"/>
      <c r="N114" s="95"/>
      <c r="O114" s="95"/>
      <c r="P114" s="95"/>
      <c r="Q114" s="79"/>
      <c r="R114" s="10"/>
      <c r="S114" s="11"/>
      <c r="U114" s="11"/>
      <c r="AA114" s="8">
        <f>+AA113</f>
        <v>1</v>
      </c>
    </row>
    <row r="115" spans="1:27" s="8" customFormat="1" ht="11.25" customHeight="1">
      <c r="A115" s="37" t="s">
        <v>759</v>
      </c>
      <c r="B115" s="14" t="s">
        <v>2156</v>
      </c>
      <c r="C115" s="66"/>
      <c r="D115" s="114"/>
      <c r="E115" s="29"/>
      <c r="F115" s="66"/>
      <c r="G115" s="114"/>
      <c r="H115" s="115"/>
      <c r="I115" s="29"/>
      <c r="J115" s="29"/>
      <c r="K115" s="215"/>
      <c r="L115" s="202"/>
      <c r="M115" s="29"/>
      <c r="N115" s="80"/>
      <c r="O115" s="80"/>
      <c r="P115" s="29"/>
      <c r="Q115" s="80"/>
      <c r="R115" s="38"/>
      <c r="S115" s="12"/>
      <c r="U115" s="12"/>
      <c r="AA115" s="8">
        <v>1</v>
      </c>
    </row>
    <row r="116" spans="1:27" s="8" customFormat="1" ht="11.25" customHeight="1">
      <c r="A116" s="36"/>
      <c r="B116" s="13"/>
      <c r="C116" s="65"/>
      <c r="D116" s="76"/>
      <c r="E116" s="28"/>
      <c r="F116" s="65"/>
      <c r="G116" s="76"/>
      <c r="H116" s="113"/>
      <c r="I116" s="28"/>
      <c r="J116" s="28"/>
      <c r="K116" s="214"/>
      <c r="L116" s="201"/>
      <c r="M116" s="28"/>
      <c r="N116" s="95"/>
      <c r="O116" s="95"/>
      <c r="P116" s="95"/>
      <c r="Q116" s="79"/>
      <c r="R116" s="10"/>
      <c r="S116" s="12"/>
      <c r="U116" s="12"/>
      <c r="AA116" s="8">
        <v>1</v>
      </c>
    </row>
    <row r="117" spans="1:27" s="8" customFormat="1" ht="14.25">
      <c r="A117" s="45" t="s">
        <v>928</v>
      </c>
      <c r="B117" s="123" t="s">
        <v>2157</v>
      </c>
      <c r="C117" s="124"/>
      <c r="D117" s="125"/>
      <c r="E117" s="31"/>
      <c r="F117" s="124"/>
      <c r="G117" s="125"/>
      <c r="H117" s="126"/>
      <c r="I117" s="31"/>
      <c r="J117" s="31"/>
      <c r="K117" s="218"/>
      <c r="L117" s="206"/>
      <c r="M117" s="31"/>
      <c r="N117" s="96"/>
      <c r="O117" s="96"/>
      <c r="P117" s="96"/>
      <c r="Q117" s="82"/>
      <c r="R117" s="127"/>
      <c r="S117" s="12"/>
      <c r="U117" s="12"/>
      <c r="AA117" s="8">
        <f>+AA148</f>
        <v>1</v>
      </c>
    </row>
    <row r="118" spans="1:27" s="8" customFormat="1" ht="11.25" customHeight="1">
      <c r="A118" s="41"/>
      <c r="B118" s="85"/>
      <c r="C118" s="68"/>
      <c r="D118" s="228"/>
      <c r="E118" s="116"/>
      <c r="F118" s="68"/>
      <c r="G118" s="228"/>
      <c r="H118" s="229"/>
      <c r="I118" s="227">
        <f aca="true" t="shared" si="18" ref="I118:I148">$K118*T$974</f>
        <v>0</v>
      </c>
      <c r="J118" s="227">
        <f aca="true" t="shared" si="19" ref="J118:J148">$K118*U$974</f>
        <v>0</v>
      </c>
      <c r="K118" s="230"/>
      <c r="L118" s="231"/>
      <c r="M118" s="116"/>
      <c r="N118" s="97">
        <f aca="true" t="shared" si="20" ref="N118:N148">P118*V$974</f>
        <v>0</v>
      </c>
      <c r="O118" s="95">
        <f aca="true" t="shared" si="21" ref="O118:O148">P118-N118</f>
        <v>0</v>
      </c>
      <c r="P118" s="95">
        <f aca="true" t="shared" si="22" ref="P118:P147">K118-M118-L118</f>
        <v>0</v>
      </c>
      <c r="Q118" s="95"/>
      <c r="R118" s="232"/>
      <c r="S118" s="11"/>
      <c r="U118" s="11"/>
      <c r="AA118" s="8">
        <f>AA117</f>
        <v>1</v>
      </c>
    </row>
    <row r="119" spans="1:27" s="8" customFormat="1" ht="11.25" customHeight="1">
      <c r="A119" s="40"/>
      <c r="B119" s="188" t="s">
        <v>2179</v>
      </c>
      <c r="C119" s="191"/>
      <c r="D119" s="190"/>
      <c r="E119" s="181"/>
      <c r="F119" s="185"/>
      <c r="G119" s="184"/>
      <c r="H119" s="186"/>
      <c r="I119" s="53">
        <f t="shared" si="18"/>
        <v>0</v>
      </c>
      <c r="J119" s="53">
        <f t="shared" si="19"/>
        <v>0</v>
      </c>
      <c r="K119" s="216"/>
      <c r="L119" s="204"/>
      <c r="M119" s="170"/>
      <c r="N119" s="97">
        <f t="shared" si="20"/>
        <v>0</v>
      </c>
      <c r="O119" s="95">
        <f t="shared" si="21"/>
        <v>0</v>
      </c>
      <c r="P119" s="95">
        <f t="shared" si="22"/>
        <v>0</v>
      </c>
      <c r="Q119" s="192"/>
      <c r="R119" s="193"/>
      <c r="S119" s="12"/>
      <c r="U119" s="12"/>
      <c r="AA119" s="8">
        <f aca="true" t="shared" si="23" ref="AA119:AA146">IF(OR(B119&lt;&gt;0,C119&lt;&gt;0),1,0)</f>
        <v>1</v>
      </c>
    </row>
    <row r="120" spans="1:27" s="2" customFormat="1" ht="11.25" customHeight="1">
      <c r="A120" s="52"/>
      <c r="B120" s="182"/>
      <c r="C120" s="183"/>
      <c r="D120" s="184"/>
      <c r="E120" s="180"/>
      <c r="F120" s="185"/>
      <c r="G120" s="184"/>
      <c r="H120" s="186"/>
      <c r="I120" s="53">
        <f t="shared" si="18"/>
        <v>0</v>
      </c>
      <c r="J120" s="53">
        <f t="shared" si="19"/>
        <v>0</v>
      </c>
      <c r="K120" s="216"/>
      <c r="L120" s="203"/>
      <c r="M120" s="169"/>
      <c r="N120" s="97">
        <f t="shared" si="20"/>
        <v>0</v>
      </c>
      <c r="O120" s="95">
        <f t="shared" si="21"/>
        <v>0</v>
      </c>
      <c r="P120" s="95">
        <f t="shared" si="22"/>
        <v>0</v>
      </c>
      <c r="Q120" s="192"/>
      <c r="R120" s="194"/>
      <c r="S120" s="3"/>
      <c r="T120" s="112"/>
      <c r="U120" s="3"/>
      <c r="AA120" s="34">
        <f t="shared" si="23"/>
        <v>0</v>
      </c>
    </row>
    <row r="121" spans="1:27" s="2" customFormat="1" ht="11.25" customHeight="1">
      <c r="A121" s="52"/>
      <c r="B121" s="182"/>
      <c r="C121" s="183"/>
      <c r="D121" s="184"/>
      <c r="E121" s="180"/>
      <c r="F121" s="185"/>
      <c r="G121" s="184"/>
      <c r="H121" s="186"/>
      <c r="I121" s="53">
        <f t="shared" si="18"/>
        <v>0</v>
      </c>
      <c r="J121" s="53">
        <f t="shared" si="19"/>
        <v>0</v>
      </c>
      <c r="K121" s="216"/>
      <c r="L121" s="203"/>
      <c r="M121" s="169"/>
      <c r="N121" s="97">
        <f t="shared" si="20"/>
        <v>0</v>
      </c>
      <c r="O121" s="95">
        <f t="shared" si="21"/>
        <v>0</v>
      </c>
      <c r="P121" s="95">
        <f t="shared" si="22"/>
        <v>0</v>
      </c>
      <c r="Q121" s="192"/>
      <c r="R121" s="194"/>
      <c r="S121" s="3"/>
      <c r="T121" s="112"/>
      <c r="U121" s="3"/>
      <c r="AA121" s="34">
        <f t="shared" si="23"/>
        <v>0</v>
      </c>
    </row>
    <row r="122" spans="1:27" s="2" customFormat="1" ht="11.25" customHeight="1">
      <c r="A122" s="52"/>
      <c r="B122" s="182"/>
      <c r="C122" s="183"/>
      <c r="D122" s="184"/>
      <c r="E122" s="180"/>
      <c r="F122" s="185"/>
      <c r="G122" s="184"/>
      <c r="H122" s="186"/>
      <c r="I122" s="53">
        <f t="shared" si="18"/>
        <v>0</v>
      </c>
      <c r="J122" s="53">
        <f t="shared" si="19"/>
        <v>0</v>
      </c>
      <c r="K122" s="216"/>
      <c r="L122" s="203"/>
      <c r="M122" s="169"/>
      <c r="N122" s="97">
        <f t="shared" si="20"/>
        <v>0</v>
      </c>
      <c r="O122" s="95">
        <f t="shared" si="21"/>
        <v>0</v>
      </c>
      <c r="P122" s="95">
        <f t="shared" si="22"/>
        <v>0</v>
      </c>
      <c r="Q122" s="192"/>
      <c r="R122" s="194"/>
      <c r="S122" s="3"/>
      <c r="T122" s="112"/>
      <c r="U122" s="3"/>
      <c r="AA122" s="34">
        <f t="shared" si="23"/>
        <v>0</v>
      </c>
    </row>
    <row r="123" spans="1:27" s="2" customFormat="1" ht="11.25" customHeight="1">
      <c r="A123" s="52"/>
      <c r="B123" s="187"/>
      <c r="C123" s="183"/>
      <c r="D123" s="184"/>
      <c r="E123" s="180"/>
      <c r="F123" s="185"/>
      <c r="G123" s="184"/>
      <c r="H123" s="186"/>
      <c r="I123" s="53">
        <f t="shared" si="18"/>
        <v>0</v>
      </c>
      <c r="J123" s="53">
        <f t="shared" si="19"/>
        <v>0</v>
      </c>
      <c r="K123" s="216"/>
      <c r="L123" s="203"/>
      <c r="M123" s="169"/>
      <c r="N123" s="97">
        <f t="shared" si="20"/>
        <v>0</v>
      </c>
      <c r="O123" s="95">
        <f t="shared" si="21"/>
        <v>0</v>
      </c>
      <c r="P123" s="95">
        <f t="shared" si="22"/>
        <v>0</v>
      </c>
      <c r="Q123" s="192"/>
      <c r="R123" s="194"/>
      <c r="S123" s="3"/>
      <c r="T123" s="112"/>
      <c r="U123" s="3"/>
      <c r="AA123" s="34">
        <f t="shared" si="23"/>
        <v>0</v>
      </c>
    </row>
    <row r="124" spans="1:27" s="2" customFormat="1" ht="11.25" customHeight="1">
      <c r="A124" s="52"/>
      <c r="B124" s="182"/>
      <c r="C124" s="183"/>
      <c r="D124" s="184"/>
      <c r="E124" s="180"/>
      <c r="F124" s="185"/>
      <c r="G124" s="184"/>
      <c r="H124" s="186"/>
      <c r="I124" s="53">
        <f t="shared" si="18"/>
        <v>0</v>
      </c>
      <c r="J124" s="53">
        <f t="shared" si="19"/>
        <v>0</v>
      </c>
      <c r="K124" s="216"/>
      <c r="L124" s="203"/>
      <c r="M124" s="169"/>
      <c r="N124" s="97">
        <f t="shared" si="20"/>
        <v>0</v>
      </c>
      <c r="O124" s="95">
        <f t="shared" si="21"/>
        <v>0</v>
      </c>
      <c r="P124" s="95">
        <f t="shared" si="22"/>
        <v>0</v>
      </c>
      <c r="Q124" s="192"/>
      <c r="R124" s="194"/>
      <c r="S124" s="3"/>
      <c r="T124" s="112"/>
      <c r="U124" s="3"/>
      <c r="AA124" s="34">
        <f t="shared" si="23"/>
        <v>0</v>
      </c>
    </row>
    <row r="125" spans="1:27" s="2" customFormat="1" ht="11.25" customHeight="1">
      <c r="A125" s="52"/>
      <c r="B125" s="182"/>
      <c r="C125" s="183"/>
      <c r="D125" s="184"/>
      <c r="E125" s="180"/>
      <c r="F125" s="185"/>
      <c r="G125" s="184"/>
      <c r="H125" s="186"/>
      <c r="I125" s="53">
        <f t="shared" si="18"/>
        <v>0</v>
      </c>
      <c r="J125" s="53">
        <f t="shared" si="19"/>
        <v>0</v>
      </c>
      <c r="K125" s="216"/>
      <c r="L125" s="203"/>
      <c r="M125" s="169"/>
      <c r="N125" s="97">
        <f t="shared" si="20"/>
        <v>0</v>
      </c>
      <c r="O125" s="95">
        <f t="shared" si="21"/>
        <v>0</v>
      </c>
      <c r="P125" s="95">
        <f t="shared" si="22"/>
        <v>0</v>
      </c>
      <c r="Q125" s="192"/>
      <c r="R125" s="194"/>
      <c r="S125" s="3"/>
      <c r="T125" s="112"/>
      <c r="U125" s="3"/>
      <c r="AA125" s="34">
        <f t="shared" si="23"/>
        <v>0</v>
      </c>
    </row>
    <row r="126" spans="1:27" s="2" customFormat="1" ht="11.25" customHeight="1">
      <c r="A126" s="52"/>
      <c r="B126" s="182"/>
      <c r="C126" s="183"/>
      <c r="D126" s="184"/>
      <c r="E126" s="180"/>
      <c r="F126" s="185"/>
      <c r="G126" s="184"/>
      <c r="H126" s="186"/>
      <c r="I126" s="53">
        <f t="shared" si="18"/>
        <v>0</v>
      </c>
      <c r="J126" s="53">
        <f t="shared" si="19"/>
        <v>0</v>
      </c>
      <c r="K126" s="216"/>
      <c r="L126" s="203"/>
      <c r="M126" s="169"/>
      <c r="N126" s="97">
        <f t="shared" si="20"/>
        <v>0</v>
      </c>
      <c r="O126" s="95">
        <f t="shared" si="21"/>
        <v>0</v>
      </c>
      <c r="P126" s="95">
        <f t="shared" si="22"/>
        <v>0</v>
      </c>
      <c r="Q126" s="192"/>
      <c r="R126" s="194"/>
      <c r="S126" s="3"/>
      <c r="T126" s="112"/>
      <c r="U126" s="3"/>
      <c r="AA126" s="34">
        <f t="shared" si="23"/>
        <v>0</v>
      </c>
    </row>
    <row r="127" spans="1:27" s="2" customFormat="1" ht="11.25" customHeight="1">
      <c r="A127" s="52"/>
      <c r="B127" s="187"/>
      <c r="C127" s="183"/>
      <c r="D127" s="184"/>
      <c r="E127" s="180"/>
      <c r="F127" s="185"/>
      <c r="G127" s="184"/>
      <c r="H127" s="186"/>
      <c r="I127" s="53">
        <f t="shared" si="18"/>
        <v>0</v>
      </c>
      <c r="J127" s="53">
        <f t="shared" si="19"/>
        <v>0</v>
      </c>
      <c r="K127" s="216"/>
      <c r="L127" s="203"/>
      <c r="M127" s="169"/>
      <c r="N127" s="97">
        <f t="shared" si="20"/>
        <v>0</v>
      </c>
      <c r="O127" s="95">
        <f t="shared" si="21"/>
        <v>0</v>
      </c>
      <c r="P127" s="95">
        <f t="shared" si="22"/>
        <v>0</v>
      </c>
      <c r="Q127" s="192"/>
      <c r="R127" s="194"/>
      <c r="S127" s="3"/>
      <c r="T127" s="112"/>
      <c r="U127" s="3"/>
      <c r="AA127" s="34">
        <f t="shared" si="23"/>
        <v>0</v>
      </c>
    </row>
    <row r="128" spans="1:27" s="2" customFormat="1" ht="11.25" customHeight="1">
      <c r="A128" s="52"/>
      <c r="B128" s="182"/>
      <c r="C128" s="183"/>
      <c r="D128" s="184"/>
      <c r="E128" s="180"/>
      <c r="F128" s="185"/>
      <c r="G128" s="184"/>
      <c r="H128" s="186"/>
      <c r="I128" s="53">
        <f t="shared" si="18"/>
        <v>0</v>
      </c>
      <c r="J128" s="53">
        <f t="shared" si="19"/>
        <v>0</v>
      </c>
      <c r="K128" s="216"/>
      <c r="L128" s="203"/>
      <c r="M128" s="169"/>
      <c r="N128" s="97">
        <f t="shared" si="20"/>
        <v>0</v>
      </c>
      <c r="O128" s="95">
        <f t="shared" si="21"/>
        <v>0</v>
      </c>
      <c r="P128" s="95">
        <f t="shared" si="22"/>
        <v>0</v>
      </c>
      <c r="Q128" s="192"/>
      <c r="R128" s="194"/>
      <c r="S128" s="3"/>
      <c r="T128" s="112"/>
      <c r="U128" s="3"/>
      <c r="AA128" s="34">
        <f t="shared" si="23"/>
        <v>0</v>
      </c>
    </row>
    <row r="129" spans="1:27" s="2" customFormat="1" ht="11.25" customHeight="1">
      <c r="A129" s="52"/>
      <c r="B129" s="182"/>
      <c r="C129" s="183"/>
      <c r="D129" s="184"/>
      <c r="E129" s="180"/>
      <c r="F129" s="185"/>
      <c r="G129" s="184"/>
      <c r="H129" s="186"/>
      <c r="I129" s="53">
        <f t="shared" si="18"/>
        <v>0</v>
      </c>
      <c r="J129" s="53">
        <f t="shared" si="19"/>
        <v>0</v>
      </c>
      <c r="K129" s="216"/>
      <c r="L129" s="203"/>
      <c r="M129" s="169"/>
      <c r="N129" s="97">
        <f t="shared" si="20"/>
        <v>0</v>
      </c>
      <c r="O129" s="95">
        <f t="shared" si="21"/>
        <v>0</v>
      </c>
      <c r="P129" s="95">
        <f t="shared" si="22"/>
        <v>0</v>
      </c>
      <c r="Q129" s="192"/>
      <c r="R129" s="194"/>
      <c r="S129" s="3"/>
      <c r="T129" s="112"/>
      <c r="U129" s="3"/>
      <c r="AA129" s="34">
        <f t="shared" si="23"/>
        <v>0</v>
      </c>
    </row>
    <row r="130" spans="1:27" s="2" customFormat="1" ht="10.5" customHeight="1">
      <c r="A130" s="52"/>
      <c r="B130" s="182"/>
      <c r="C130" s="183"/>
      <c r="D130" s="184"/>
      <c r="E130" s="180"/>
      <c r="F130" s="185"/>
      <c r="G130" s="184"/>
      <c r="H130" s="186"/>
      <c r="I130" s="53">
        <f t="shared" si="18"/>
        <v>0</v>
      </c>
      <c r="J130" s="53">
        <f t="shared" si="19"/>
        <v>0</v>
      </c>
      <c r="K130" s="216"/>
      <c r="L130" s="203"/>
      <c r="M130" s="169"/>
      <c r="N130" s="97">
        <f t="shared" si="20"/>
        <v>0</v>
      </c>
      <c r="O130" s="95">
        <f t="shared" si="21"/>
        <v>0</v>
      </c>
      <c r="P130" s="95">
        <f t="shared" si="22"/>
        <v>0</v>
      </c>
      <c r="Q130" s="192"/>
      <c r="R130" s="194"/>
      <c r="S130" s="3"/>
      <c r="T130" s="112"/>
      <c r="U130" s="3"/>
      <c r="AA130" s="34">
        <f t="shared" si="23"/>
        <v>0</v>
      </c>
    </row>
    <row r="131" spans="1:27" s="2" customFormat="1" ht="11.25" customHeight="1">
      <c r="A131" s="52"/>
      <c r="B131" s="182"/>
      <c r="C131" s="183"/>
      <c r="D131" s="184"/>
      <c r="E131" s="180"/>
      <c r="F131" s="185"/>
      <c r="G131" s="184"/>
      <c r="H131" s="186"/>
      <c r="I131" s="53">
        <f t="shared" si="18"/>
        <v>0</v>
      </c>
      <c r="J131" s="53">
        <f t="shared" si="19"/>
        <v>0</v>
      </c>
      <c r="K131" s="216"/>
      <c r="L131" s="203"/>
      <c r="M131" s="169"/>
      <c r="N131" s="97">
        <f t="shared" si="20"/>
        <v>0</v>
      </c>
      <c r="O131" s="95">
        <f t="shared" si="21"/>
        <v>0</v>
      </c>
      <c r="P131" s="95">
        <f t="shared" si="22"/>
        <v>0</v>
      </c>
      <c r="Q131" s="192"/>
      <c r="R131" s="194"/>
      <c r="S131" s="3"/>
      <c r="T131" s="112"/>
      <c r="U131" s="3"/>
      <c r="AA131" s="34">
        <f t="shared" si="23"/>
        <v>0</v>
      </c>
    </row>
    <row r="132" spans="1:27" s="2" customFormat="1" ht="11.25" customHeight="1">
      <c r="A132" s="52"/>
      <c r="B132" s="182"/>
      <c r="C132" s="183"/>
      <c r="D132" s="184"/>
      <c r="E132" s="180"/>
      <c r="F132" s="185"/>
      <c r="G132" s="184"/>
      <c r="H132" s="186"/>
      <c r="I132" s="53">
        <f t="shared" si="18"/>
        <v>0</v>
      </c>
      <c r="J132" s="53">
        <f t="shared" si="19"/>
        <v>0</v>
      </c>
      <c r="K132" s="216"/>
      <c r="L132" s="203"/>
      <c r="M132" s="169"/>
      <c r="N132" s="97">
        <f t="shared" si="20"/>
        <v>0</v>
      </c>
      <c r="O132" s="95">
        <f t="shared" si="21"/>
        <v>0</v>
      </c>
      <c r="P132" s="95">
        <f t="shared" si="22"/>
        <v>0</v>
      </c>
      <c r="Q132" s="192"/>
      <c r="R132" s="194"/>
      <c r="S132" s="3"/>
      <c r="T132" s="112"/>
      <c r="U132" s="3"/>
      <c r="AA132" s="34">
        <f t="shared" si="23"/>
        <v>0</v>
      </c>
    </row>
    <row r="133" spans="1:27" s="2" customFormat="1" ht="11.25" customHeight="1">
      <c r="A133" s="52"/>
      <c r="B133" s="182"/>
      <c r="C133" s="183"/>
      <c r="D133" s="184"/>
      <c r="E133" s="180"/>
      <c r="F133" s="185"/>
      <c r="G133" s="184"/>
      <c r="H133" s="186"/>
      <c r="I133" s="53">
        <f t="shared" si="18"/>
        <v>0</v>
      </c>
      <c r="J133" s="53">
        <f t="shared" si="19"/>
        <v>0</v>
      </c>
      <c r="K133" s="216"/>
      <c r="L133" s="203"/>
      <c r="M133" s="169"/>
      <c r="N133" s="97">
        <f t="shared" si="20"/>
        <v>0</v>
      </c>
      <c r="O133" s="95">
        <f t="shared" si="21"/>
        <v>0</v>
      </c>
      <c r="P133" s="95">
        <f t="shared" si="22"/>
        <v>0</v>
      </c>
      <c r="Q133" s="192"/>
      <c r="R133" s="194"/>
      <c r="S133" s="3"/>
      <c r="T133" s="112"/>
      <c r="U133" s="3"/>
      <c r="AA133" s="34">
        <f t="shared" si="23"/>
        <v>0</v>
      </c>
    </row>
    <row r="134" spans="1:27" s="2" customFormat="1" ht="11.25" customHeight="1">
      <c r="A134" s="52"/>
      <c r="B134" s="187"/>
      <c r="C134" s="183"/>
      <c r="D134" s="184"/>
      <c r="E134" s="180"/>
      <c r="F134" s="185"/>
      <c r="G134" s="184"/>
      <c r="H134" s="186"/>
      <c r="I134" s="53">
        <f t="shared" si="18"/>
        <v>0</v>
      </c>
      <c r="J134" s="53">
        <f t="shared" si="19"/>
        <v>0</v>
      </c>
      <c r="K134" s="216"/>
      <c r="L134" s="203"/>
      <c r="M134" s="169"/>
      <c r="N134" s="97">
        <f t="shared" si="20"/>
        <v>0</v>
      </c>
      <c r="O134" s="95">
        <f t="shared" si="21"/>
        <v>0</v>
      </c>
      <c r="P134" s="95">
        <f t="shared" si="22"/>
        <v>0</v>
      </c>
      <c r="Q134" s="192"/>
      <c r="R134" s="194"/>
      <c r="S134" s="3"/>
      <c r="T134" s="112"/>
      <c r="U134" s="3"/>
      <c r="AA134" s="34">
        <f t="shared" si="23"/>
        <v>0</v>
      </c>
    </row>
    <row r="135" spans="1:27" s="2" customFormat="1" ht="11.25" customHeight="1">
      <c r="A135" s="52"/>
      <c r="B135" s="182"/>
      <c r="C135" s="183"/>
      <c r="D135" s="184"/>
      <c r="E135" s="180"/>
      <c r="F135" s="185"/>
      <c r="G135" s="184"/>
      <c r="H135" s="186"/>
      <c r="I135" s="53">
        <f t="shared" si="18"/>
        <v>0</v>
      </c>
      <c r="J135" s="53">
        <f t="shared" si="19"/>
        <v>0</v>
      </c>
      <c r="K135" s="216"/>
      <c r="L135" s="203"/>
      <c r="M135" s="169"/>
      <c r="N135" s="97">
        <f t="shared" si="20"/>
        <v>0</v>
      </c>
      <c r="O135" s="95">
        <f t="shared" si="21"/>
        <v>0</v>
      </c>
      <c r="P135" s="95">
        <f t="shared" si="22"/>
        <v>0</v>
      </c>
      <c r="Q135" s="192"/>
      <c r="R135" s="194"/>
      <c r="S135" s="3"/>
      <c r="T135" s="112"/>
      <c r="U135" s="3"/>
      <c r="AA135" s="34">
        <f t="shared" si="23"/>
        <v>0</v>
      </c>
    </row>
    <row r="136" spans="1:27" s="2" customFormat="1" ht="11.25" customHeight="1">
      <c r="A136" s="52"/>
      <c r="B136" s="182"/>
      <c r="C136" s="183"/>
      <c r="D136" s="184"/>
      <c r="E136" s="180"/>
      <c r="F136" s="185"/>
      <c r="G136" s="184"/>
      <c r="H136" s="186"/>
      <c r="I136" s="53">
        <f t="shared" si="18"/>
        <v>0</v>
      </c>
      <c r="J136" s="53">
        <f t="shared" si="19"/>
        <v>0</v>
      </c>
      <c r="K136" s="216"/>
      <c r="L136" s="203"/>
      <c r="M136" s="169"/>
      <c r="N136" s="97">
        <f t="shared" si="20"/>
        <v>0</v>
      </c>
      <c r="O136" s="95">
        <f t="shared" si="21"/>
        <v>0</v>
      </c>
      <c r="P136" s="95">
        <f t="shared" si="22"/>
        <v>0</v>
      </c>
      <c r="Q136" s="192"/>
      <c r="R136" s="194"/>
      <c r="S136" s="3"/>
      <c r="T136" s="112"/>
      <c r="U136" s="3"/>
      <c r="AA136" s="34">
        <f t="shared" si="23"/>
        <v>0</v>
      </c>
    </row>
    <row r="137" spans="1:27" s="2" customFormat="1" ht="11.25" customHeight="1">
      <c r="A137" s="52"/>
      <c r="B137" s="182"/>
      <c r="C137" s="183"/>
      <c r="D137" s="184"/>
      <c r="E137" s="180"/>
      <c r="F137" s="185"/>
      <c r="G137" s="184"/>
      <c r="H137" s="186"/>
      <c r="I137" s="53">
        <f t="shared" si="18"/>
        <v>0</v>
      </c>
      <c r="J137" s="53">
        <f t="shared" si="19"/>
        <v>0</v>
      </c>
      <c r="K137" s="216"/>
      <c r="L137" s="203"/>
      <c r="M137" s="169"/>
      <c r="N137" s="97">
        <f t="shared" si="20"/>
        <v>0</v>
      </c>
      <c r="O137" s="95">
        <f t="shared" si="21"/>
        <v>0</v>
      </c>
      <c r="P137" s="95">
        <f t="shared" si="22"/>
        <v>0</v>
      </c>
      <c r="Q137" s="192"/>
      <c r="R137" s="194"/>
      <c r="S137" s="3"/>
      <c r="T137" s="112"/>
      <c r="U137" s="3"/>
      <c r="AA137" s="34">
        <f t="shared" si="23"/>
        <v>0</v>
      </c>
    </row>
    <row r="138" spans="1:27" s="2" customFormat="1" ht="11.25" customHeight="1">
      <c r="A138" s="52"/>
      <c r="B138" s="187"/>
      <c r="C138" s="183"/>
      <c r="D138" s="184"/>
      <c r="E138" s="180"/>
      <c r="F138" s="185"/>
      <c r="G138" s="184"/>
      <c r="H138" s="186"/>
      <c r="I138" s="53">
        <f t="shared" si="18"/>
        <v>0</v>
      </c>
      <c r="J138" s="53">
        <f t="shared" si="19"/>
        <v>0</v>
      </c>
      <c r="K138" s="216"/>
      <c r="L138" s="203"/>
      <c r="M138" s="169"/>
      <c r="N138" s="97">
        <f t="shared" si="20"/>
        <v>0</v>
      </c>
      <c r="O138" s="95">
        <f t="shared" si="21"/>
        <v>0</v>
      </c>
      <c r="P138" s="95">
        <f t="shared" si="22"/>
        <v>0</v>
      </c>
      <c r="Q138" s="192"/>
      <c r="R138" s="194"/>
      <c r="S138" s="3"/>
      <c r="T138" s="112"/>
      <c r="U138" s="3"/>
      <c r="AA138" s="34">
        <f t="shared" si="23"/>
        <v>0</v>
      </c>
    </row>
    <row r="139" spans="1:27" s="2" customFormat="1" ht="11.25" customHeight="1">
      <c r="A139" s="52"/>
      <c r="B139" s="182"/>
      <c r="C139" s="183"/>
      <c r="D139" s="184"/>
      <c r="E139" s="180"/>
      <c r="F139" s="185"/>
      <c r="G139" s="184"/>
      <c r="H139" s="186"/>
      <c r="I139" s="53">
        <f t="shared" si="18"/>
        <v>0</v>
      </c>
      <c r="J139" s="53">
        <f t="shared" si="19"/>
        <v>0</v>
      </c>
      <c r="K139" s="216"/>
      <c r="L139" s="203"/>
      <c r="M139" s="169"/>
      <c r="N139" s="97">
        <f t="shared" si="20"/>
        <v>0</v>
      </c>
      <c r="O139" s="95">
        <f t="shared" si="21"/>
        <v>0</v>
      </c>
      <c r="P139" s="95">
        <f t="shared" si="22"/>
        <v>0</v>
      </c>
      <c r="Q139" s="192"/>
      <c r="R139" s="194"/>
      <c r="S139" s="3"/>
      <c r="T139" s="112"/>
      <c r="U139" s="3"/>
      <c r="AA139" s="34">
        <f t="shared" si="23"/>
        <v>0</v>
      </c>
    </row>
    <row r="140" spans="1:27" s="2" customFormat="1" ht="11.25" customHeight="1">
      <c r="A140" s="52"/>
      <c r="B140" s="182"/>
      <c r="C140" s="183"/>
      <c r="D140" s="184"/>
      <c r="E140" s="180"/>
      <c r="F140" s="185"/>
      <c r="G140" s="184"/>
      <c r="H140" s="186"/>
      <c r="I140" s="53">
        <f t="shared" si="18"/>
        <v>0</v>
      </c>
      <c r="J140" s="53">
        <f t="shared" si="19"/>
        <v>0</v>
      </c>
      <c r="K140" s="216"/>
      <c r="L140" s="203"/>
      <c r="M140" s="169"/>
      <c r="N140" s="97">
        <f t="shared" si="20"/>
        <v>0</v>
      </c>
      <c r="O140" s="95">
        <f t="shared" si="21"/>
        <v>0</v>
      </c>
      <c r="P140" s="95">
        <f t="shared" si="22"/>
        <v>0</v>
      </c>
      <c r="Q140" s="192"/>
      <c r="R140" s="194"/>
      <c r="S140" s="3"/>
      <c r="T140" s="112"/>
      <c r="U140" s="3"/>
      <c r="AA140" s="34">
        <f t="shared" si="23"/>
        <v>0</v>
      </c>
    </row>
    <row r="141" spans="1:27" s="2" customFormat="1" ht="10.5" customHeight="1">
      <c r="A141" s="52"/>
      <c r="B141" s="182"/>
      <c r="C141" s="183"/>
      <c r="D141" s="184"/>
      <c r="E141" s="180"/>
      <c r="F141" s="185"/>
      <c r="G141" s="184"/>
      <c r="H141" s="186"/>
      <c r="I141" s="53">
        <f t="shared" si="18"/>
        <v>0</v>
      </c>
      <c r="J141" s="53">
        <f t="shared" si="19"/>
        <v>0</v>
      </c>
      <c r="K141" s="216"/>
      <c r="L141" s="203"/>
      <c r="M141" s="169"/>
      <c r="N141" s="97">
        <f t="shared" si="20"/>
        <v>0</v>
      </c>
      <c r="O141" s="95">
        <f t="shared" si="21"/>
        <v>0</v>
      </c>
      <c r="P141" s="95">
        <f t="shared" si="22"/>
        <v>0</v>
      </c>
      <c r="Q141" s="192"/>
      <c r="R141" s="194"/>
      <c r="S141" s="3"/>
      <c r="T141" s="112"/>
      <c r="U141" s="3"/>
      <c r="AA141" s="34">
        <f t="shared" si="23"/>
        <v>0</v>
      </c>
    </row>
    <row r="142" spans="1:27" s="8" customFormat="1" ht="11.25" customHeight="1">
      <c r="A142" s="41"/>
      <c r="B142" s="188"/>
      <c r="C142" s="189"/>
      <c r="D142" s="190"/>
      <c r="E142" s="181"/>
      <c r="F142" s="185"/>
      <c r="G142" s="184"/>
      <c r="H142" s="186"/>
      <c r="I142" s="53">
        <f t="shared" si="18"/>
        <v>0</v>
      </c>
      <c r="J142" s="53">
        <f t="shared" si="19"/>
        <v>0</v>
      </c>
      <c r="K142" s="216"/>
      <c r="L142" s="204"/>
      <c r="M142" s="170"/>
      <c r="N142" s="97">
        <f t="shared" si="20"/>
        <v>0</v>
      </c>
      <c r="O142" s="95">
        <f t="shared" si="21"/>
        <v>0</v>
      </c>
      <c r="P142" s="95">
        <f t="shared" si="22"/>
        <v>0</v>
      </c>
      <c r="Q142" s="192"/>
      <c r="R142" s="193"/>
      <c r="AA142" s="34">
        <f t="shared" si="23"/>
        <v>0</v>
      </c>
    </row>
    <row r="143" spans="1:27" s="2" customFormat="1" ht="11.25" customHeight="1">
      <c r="A143" s="52"/>
      <c r="B143" s="187"/>
      <c r="C143" s="183"/>
      <c r="D143" s="184"/>
      <c r="E143" s="180"/>
      <c r="F143" s="185"/>
      <c r="G143" s="184"/>
      <c r="H143" s="186"/>
      <c r="I143" s="53">
        <f t="shared" si="18"/>
        <v>0</v>
      </c>
      <c r="J143" s="53">
        <f t="shared" si="19"/>
        <v>0</v>
      </c>
      <c r="K143" s="216"/>
      <c r="L143" s="203"/>
      <c r="M143" s="169"/>
      <c r="N143" s="97">
        <f t="shared" si="20"/>
        <v>0</v>
      </c>
      <c r="O143" s="95">
        <f t="shared" si="21"/>
        <v>0</v>
      </c>
      <c r="P143" s="95">
        <f t="shared" si="22"/>
        <v>0</v>
      </c>
      <c r="Q143" s="192"/>
      <c r="R143" s="194"/>
      <c r="S143" s="3"/>
      <c r="T143" s="112"/>
      <c r="U143" s="3"/>
      <c r="AA143" s="34">
        <f t="shared" si="23"/>
        <v>0</v>
      </c>
    </row>
    <row r="144" spans="1:27" s="2" customFormat="1" ht="11.25" customHeight="1">
      <c r="A144" s="52"/>
      <c r="B144" s="182"/>
      <c r="C144" s="183"/>
      <c r="D144" s="184"/>
      <c r="E144" s="180"/>
      <c r="F144" s="185"/>
      <c r="G144" s="184"/>
      <c r="H144" s="186"/>
      <c r="I144" s="53">
        <f t="shared" si="18"/>
        <v>0</v>
      </c>
      <c r="J144" s="53">
        <f t="shared" si="19"/>
        <v>0</v>
      </c>
      <c r="K144" s="216"/>
      <c r="L144" s="203"/>
      <c r="M144" s="169"/>
      <c r="N144" s="97">
        <f t="shared" si="20"/>
        <v>0</v>
      </c>
      <c r="O144" s="95">
        <f t="shared" si="21"/>
        <v>0</v>
      </c>
      <c r="P144" s="95">
        <f t="shared" si="22"/>
        <v>0</v>
      </c>
      <c r="Q144" s="192"/>
      <c r="R144" s="194"/>
      <c r="S144" s="3"/>
      <c r="T144" s="112"/>
      <c r="U144" s="3"/>
      <c r="AA144" s="34">
        <f t="shared" si="23"/>
        <v>0</v>
      </c>
    </row>
    <row r="145" spans="1:27" s="2" customFormat="1" ht="11.25" customHeight="1">
      <c r="A145" s="52"/>
      <c r="B145" s="182"/>
      <c r="C145" s="183"/>
      <c r="D145" s="184"/>
      <c r="E145" s="180"/>
      <c r="F145" s="185"/>
      <c r="G145" s="184"/>
      <c r="H145" s="186"/>
      <c r="I145" s="53">
        <f t="shared" si="18"/>
        <v>0</v>
      </c>
      <c r="J145" s="53">
        <f t="shared" si="19"/>
        <v>0</v>
      </c>
      <c r="K145" s="216"/>
      <c r="L145" s="203"/>
      <c r="M145" s="169"/>
      <c r="N145" s="97">
        <f t="shared" si="20"/>
        <v>0</v>
      </c>
      <c r="O145" s="95">
        <f t="shared" si="21"/>
        <v>0</v>
      </c>
      <c r="P145" s="95">
        <f t="shared" si="22"/>
        <v>0</v>
      </c>
      <c r="Q145" s="192"/>
      <c r="R145" s="194"/>
      <c r="S145" s="3"/>
      <c r="T145" s="112"/>
      <c r="U145" s="3"/>
      <c r="AA145" s="34">
        <f t="shared" si="23"/>
        <v>0</v>
      </c>
    </row>
    <row r="146" spans="1:27" s="2" customFormat="1" ht="10.5" customHeight="1">
      <c r="A146" s="52"/>
      <c r="B146" s="182"/>
      <c r="C146" s="183"/>
      <c r="D146" s="184"/>
      <c r="E146" s="180"/>
      <c r="F146" s="185"/>
      <c r="G146" s="184"/>
      <c r="H146" s="186"/>
      <c r="I146" s="53">
        <f t="shared" si="18"/>
        <v>0</v>
      </c>
      <c r="J146" s="53">
        <f t="shared" si="19"/>
        <v>0</v>
      </c>
      <c r="K146" s="216"/>
      <c r="L146" s="203"/>
      <c r="M146" s="169"/>
      <c r="N146" s="97">
        <f t="shared" si="20"/>
        <v>0</v>
      </c>
      <c r="O146" s="95">
        <f t="shared" si="21"/>
        <v>0</v>
      </c>
      <c r="P146" s="95">
        <f t="shared" si="22"/>
        <v>0</v>
      </c>
      <c r="Q146" s="192"/>
      <c r="R146" s="194"/>
      <c r="S146" s="3"/>
      <c r="T146" s="112"/>
      <c r="U146" s="3"/>
      <c r="AA146" s="34">
        <f t="shared" si="23"/>
        <v>0</v>
      </c>
    </row>
    <row r="147" spans="1:27" s="8" customFormat="1" ht="11.25" customHeight="1" thickBot="1">
      <c r="A147" s="41"/>
      <c r="B147" s="85"/>
      <c r="C147" s="68"/>
      <c r="D147" s="228"/>
      <c r="E147" s="116"/>
      <c r="F147" s="234"/>
      <c r="G147" s="235"/>
      <c r="H147" s="236"/>
      <c r="I147" s="227">
        <f t="shared" si="18"/>
        <v>0</v>
      </c>
      <c r="J147" s="227">
        <f t="shared" si="19"/>
        <v>0</v>
      </c>
      <c r="K147" s="233"/>
      <c r="L147" s="231"/>
      <c r="M147" s="116"/>
      <c r="N147" s="97">
        <f t="shared" si="20"/>
        <v>0</v>
      </c>
      <c r="O147" s="95">
        <f t="shared" si="21"/>
        <v>0</v>
      </c>
      <c r="P147" s="95">
        <f t="shared" si="22"/>
        <v>0</v>
      </c>
      <c r="Q147" s="97"/>
      <c r="R147" s="232"/>
      <c r="AA147" s="34">
        <f>AA148</f>
        <v>1</v>
      </c>
    </row>
    <row r="148" spans="1:27" s="8" customFormat="1" ht="15" thickBot="1" thickTop="1">
      <c r="A148" s="42"/>
      <c r="B148" s="18" t="s">
        <v>2198</v>
      </c>
      <c r="C148" s="67"/>
      <c r="D148" s="118"/>
      <c r="E148" s="119"/>
      <c r="F148" s="120"/>
      <c r="G148" s="121"/>
      <c r="H148" s="122"/>
      <c r="I148" s="122">
        <f t="shared" si="18"/>
        <v>0</v>
      </c>
      <c r="J148" s="122">
        <f t="shared" si="19"/>
        <v>0</v>
      </c>
      <c r="K148" s="217">
        <f>SUBTOTAL(9,K115:K147)</f>
        <v>0</v>
      </c>
      <c r="L148" s="30">
        <f>SUM(L119:L147)</f>
        <v>0</v>
      </c>
      <c r="M148" s="30">
        <f>SUM(M119:M147)</f>
        <v>0</v>
      </c>
      <c r="N148" s="81">
        <f t="shared" si="20"/>
        <v>0</v>
      </c>
      <c r="O148" s="81">
        <f t="shared" si="21"/>
        <v>0</v>
      </c>
      <c r="P148" s="30">
        <f>SUBTOTAL(9,P115:P147)</f>
        <v>0</v>
      </c>
      <c r="Q148" s="81"/>
      <c r="R148" s="43"/>
      <c r="S148" s="99"/>
      <c r="U148" s="99"/>
      <c r="AA148" s="8">
        <f>IF(SUM(AA119:AA146)&gt;0,1,0)</f>
        <v>1</v>
      </c>
    </row>
    <row r="149" spans="1:27" s="8" customFormat="1" ht="11.25" customHeight="1" thickTop="1">
      <c r="A149" s="44"/>
      <c r="B149" s="15"/>
      <c r="C149" s="68"/>
      <c r="D149" s="76"/>
      <c r="E149" s="28"/>
      <c r="F149" s="65"/>
      <c r="G149" s="76"/>
      <c r="H149" s="113"/>
      <c r="I149" s="28"/>
      <c r="J149" s="28"/>
      <c r="K149" s="214"/>
      <c r="L149" s="201"/>
      <c r="M149" s="28"/>
      <c r="N149" s="95"/>
      <c r="O149" s="95"/>
      <c r="P149" s="95"/>
      <c r="Q149" s="79"/>
      <c r="R149" s="10"/>
      <c r="S149" s="11"/>
      <c r="U149" s="11"/>
      <c r="AA149" s="8">
        <f>+AA148</f>
        <v>1</v>
      </c>
    </row>
    <row r="150" spans="1:27" s="8" customFormat="1" ht="14.25">
      <c r="A150" s="45" t="s">
        <v>929</v>
      </c>
      <c r="B150" s="123" t="s">
        <v>2158</v>
      </c>
      <c r="C150" s="124"/>
      <c r="D150" s="125"/>
      <c r="E150" s="31"/>
      <c r="F150" s="124"/>
      <c r="G150" s="125"/>
      <c r="H150" s="126"/>
      <c r="I150" s="31"/>
      <c r="J150" s="31"/>
      <c r="K150" s="218"/>
      <c r="L150" s="206"/>
      <c r="M150" s="31"/>
      <c r="N150" s="96"/>
      <c r="O150" s="96"/>
      <c r="P150" s="96"/>
      <c r="Q150" s="82"/>
      <c r="R150" s="127"/>
      <c r="S150" s="12"/>
      <c r="U150" s="12"/>
      <c r="AA150" s="8">
        <f>+AA181</f>
        <v>1</v>
      </c>
    </row>
    <row r="151" spans="1:27" s="8" customFormat="1" ht="11.25" customHeight="1">
      <c r="A151" s="41"/>
      <c r="B151" s="85"/>
      <c r="C151" s="68"/>
      <c r="D151" s="228"/>
      <c r="E151" s="116"/>
      <c r="F151" s="68"/>
      <c r="G151" s="228"/>
      <c r="H151" s="229"/>
      <c r="I151" s="227">
        <f aca="true" t="shared" si="24" ref="I151:I181">$K151*T$974</f>
        <v>0</v>
      </c>
      <c r="J151" s="227">
        <f aca="true" t="shared" si="25" ref="J151:J181">$K151*U$974</f>
        <v>0</v>
      </c>
      <c r="K151" s="233"/>
      <c r="L151" s="231"/>
      <c r="M151" s="116"/>
      <c r="N151" s="97">
        <f aca="true" t="shared" si="26" ref="N151:N181">P151*V$974</f>
        <v>0</v>
      </c>
      <c r="O151" s="95">
        <f aca="true" t="shared" si="27" ref="O151:O181">P151-N151</f>
        <v>0</v>
      </c>
      <c r="P151" s="97">
        <f aca="true" t="shared" si="28" ref="P151:P180">K151-M151-L151</f>
        <v>0</v>
      </c>
      <c r="Q151" s="97"/>
      <c r="R151" s="232"/>
      <c r="S151" s="11"/>
      <c r="U151" s="11"/>
      <c r="AA151" s="8">
        <f>AA150</f>
        <v>1</v>
      </c>
    </row>
    <row r="152" spans="1:27" s="8" customFormat="1" ht="11.25" customHeight="1">
      <c r="A152" s="40"/>
      <c r="B152" s="188" t="s">
        <v>2179</v>
      </c>
      <c r="C152" s="191"/>
      <c r="D152" s="190"/>
      <c r="E152" s="181"/>
      <c r="F152" s="185"/>
      <c r="G152" s="184"/>
      <c r="H152" s="186"/>
      <c r="I152" s="53">
        <f t="shared" si="24"/>
        <v>0</v>
      </c>
      <c r="J152" s="53">
        <f t="shared" si="25"/>
        <v>0</v>
      </c>
      <c r="K152" s="216"/>
      <c r="L152" s="204"/>
      <c r="M152" s="170"/>
      <c r="N152" s="97">
        <f t="shared" si="26"/>
        <v>0</v>
      </c>
      <c r="O152" s="95">
        <f t="shared" si="27"/>
        <v>0</v>
      </c>
      <c r="P152" s="97">
        <f t="shared" si="28"/>
        <v>0</v>
      </c>
      <c r="Q152" s="192"/>
      <c r="R152" s="193"/>
      <c r="S152" s="12"/>
      <c r="U152" s="12"/>
      <c r="AA152" s="8">
        <f aca="true" t="shared" si="29" ref="AA152:AA179">IF(OR(B152&lt;&gt;0,C152&lt;&gt;0),1,0)</f>
        <v>1</v>
      </c>
    </row>
    <row r="153" spans="1:27" s="2" customFormat="1" ht="11.25" customHeight="1">
      <c r="A153" s="52"/>
      <c r="B153" s="182"/>
      <c r="C153" s="183"/>
      <c r="D153" s="184"/>
      <c r="E153" s="180"/>
      <c r="F153" s="185"/>
      <c r="G153" s="184"/>
      <c r="H153" s="186"/>
      <c r="I153" s="53">
        <f t="shared" si="24"/>
        <v>0</v>
      </c>
      <c r="J153" s="53">
        <f t="shared" si="25"/>
        <v>0</v>
      </c>
      <c r="K153" s="216"/>
      <c r="L153" s="203"/>
      <c r="M153" s="169"/>
      <c r="N153" s="97">
        <f t="shared" si="26"/>
        <v>0</v>
      </c>
      <c r="O153" s="95">
        <f t="shared" si="27"/>
        <v>0</v>
      </c>
      <c r="P153" s="97">
        <f t="shared" si="28"/>
        <v>0</v>
      </c>
      <c r="Q153" s="192"/>
      <c r="R153" s="194"/>
      <c r="S153" s="3"/>
      <c r="T153" s="112"/>
      <c r="U153" s="3"/>
      <c r="AA153" s="34">
        <f t="shared" si="29"/>
        <v>0</v>
      </c>
    </row>
    <row r="154" spans="1:27" s="2" customFormat="1" ht="11.25" customHeight="1">
      <c r="A154" s="52"/>
      <c r="B154" s="182"/>
      <c r="C154" s="183"/>
      <c r="D154" s="184"/>
      <c r="E154" s="180"/>
      <c r="F154" s="185"/>
      <c r="G154" s="184"/>
      <c r="H154" s="186"/>
      <c r="I154" s="53">
        <f t="shared" si="24"/>
        <v>0</v>
      </c>
      <c r="J154" s="53">
        <f t="shared" si="25"/>
        <v>0</v>
      </c>
      <c r="K154" s="216"/>
      <c r="L154" s="203"/>
      <c r="M154" s="169"/>
      <c r="N154" s="97">
        <f t="shared" si="26"/>
        <v>0</v>
      </c>
      <c r="O154" s="95">
        <f t="shared" si="27"/>
        <v>0</v>
      </c>
      <c r="P154" s="97">
        <f t="shared" si="28"/>
        <v>0</v>
      </c>
      <c r="Q154" s="192"/>
      <c r="R154" s="194"/>
      <c r="S154" s="3"/>
      <c r="T154" s="112"/>
      <c r="U154" s="3"/>
      <c r="AA154" s="34">
        <f t="shared" si="29"/>
        <v>0</v>
      </c>
    </row>
    <row r="155" spans="1:27" s="2" customFormat="1" ht="11.25" customHeight="1">
      <c r="A155" s="52"/>
      <c r="B155" s="182"/>
      <c r="C155" s="183"/>
      <c r="D155" s="184"/>
      <c r="E155" s="180"/>
      <c r="F155" s="185"/>
      <c r="G155" s="184"/>
      <c r="H155" s="186"/>
      <c r="I155" s="53">
        <f t="shared" si="24"/>
        <v>0</v>
      </c>
      <c r="J155" s="53">
        <f t="shared" si="25"/>
        <v>0</v>
      </c>
      <c r="K155" s="216"/>
      <c r="L155" s="203"/>
      <c r="M155" s="169"/>
      <c r="N155" s="97">
        <f t="shared" si="26"/>
        <v>0</v>
      </c>
      <c r="O155" s="95">
        <f t="shared" si="27"/>
        <v>0</v>
      </c>
      <c r="P155" s="97">
        <f t="shared" si="28"/>
        <v>0</v>
      </c>
      <c r="Q155" s="192"/>
      <c r="R155" s="194"/>
      <c r="S155" s="3"/>
      <c r="T155" s="112"/>
      <c r="U155" s="3"/>
      <c r="AA155" s="34">
        <f t="shared" si="29"/>
        <v>0</v>
      </c>
    </row>
    <row r="156" spans="1:27" s="2" customFormat="1" ht="11.25" customHeight="1">
      <c r="A156" s="52"/>
      <c r="B156" s="187"/>
      <c r="C156" s="183"/>
      <c r="D156" s="184"/>
      <c r="E156" s="180"/>
      <c r="F156" s="185"/>
      <c r="G156" s="184"/>
      <c r="H156" s="186"/>
      <c r="I156" s="53">
        <f t="shared" si="24"/>
        <v>0</v>
      </c>
      <c r="J156" s="53">
        <f t="shared" si="25"/>
        <v>0</v>
      </c>
      <c r="K156" s="216"/>
      <c r="L156" s="203"/>
      <c r="M156" s="169"/>
      <c r="N156" s="97">
        <f t="shared" si="26"/>
        <v>0</v>
      </c>
      <c r="O156" s="95">
        <f t="shared" si="27"/>
        <v>0</v>
      </c>
      <c r="P156" s="97">
        <f t="shared" si="28"/>
        <v>0</v>
      </c>
      <c r="Q156" s="192"/>
      <c r="R156" s="194"/>
      <c r="S156" s="3"/>
      <c r="T156" s="112"/>
      <c r="U156" s="3"/>
      <c r="AA156" s="34">
        <f t="shared" si="29"/>
        <v>0</v>
      </c>
    </row>
    <row r="157" spans="1:27" s="2" customFormat="1" ht="11.25" customHeight="1">
      <c r="A157" s="52"/>
      <c r="B157" s="182"/>
      <c r="C157" s="183"/>
      <c r="D157" s="184"/>
      <c r="E157" s="180"/>
      <c r="F157" s="185"/>
      <c r="G157" s="184"/>
      <c r="H157" s="186"/>
      <c r="I157" s="53">
        <f t="shared" si="24"/>
        <v>0</v>
      </c>
      <c r="J157" s="53">
        <f t="shared" si="25"/>
        <v>0</v>
      </c>
      <c r="K157" s="216"/>
      <c r="L157" s="203"/>
      <c r="M157" s="169"/>
      <c r="N157" s="97">
        <f t="shared" si="26"/>
        <v>0</v>
      </c>
      <c r="O157" s="95">
        <f t="shared" si="27"/>
        <v>0</v>
      </c>
      <c r="P157" s="97">
        <f t="shared" si="28"/>
        <v>0</v>
      </c>
      <c r="Q157" s="192"/>
      <c r="R157" s="194"/>
      <c r="S157" s="3"/>
      <c r="T157" s="112"/>
      <c r="U157" s="3"/>
      <c r="AA157" s="34">
        <f t="shared" si="29"/>
        <v>0</v>
      </c>
    </row>
    <row r="158" spans="1:27" s="2" customFormat="1" ht="11.25" customHeight="1">
      <c r="A158" s="52"/>
      <c r="B158" s="182"/>
      <c r="C158" s="183"/>
      <c r="D158" s="184"/>
      <c r="E158" s="180"/>
      <c r="F158" s="185"/>
      <c r="G158" s="184"/>
      <c r="H158" s="186"/>
      <c r="I158" s="53">
        <f t="shared" si="24"/>
        <v>0</v>
      </c>
      <c r="J158" s="53">
        <f t="shared" si="25"/>
        <v>0</v>
      </c>
      <c r="K158" s="216"/>
      <c r="L158" s="203"/>
      <c r="M158" s="169"/>
      <c r="N158" s="97">
        <f t="shared" si="26"/>
        <v>0</v>
      </c>
      <c r="O158" s="95">
        <f t="shared" si="27"/>
        <v>0</v>
      </c>
      <c r="P158" s="97">
        <f t="shared" si="28"/>
        <v>0</v>
      </c>
      <c r="Q158" s="192"/>
      <c r="R158" s="194"/>
      <c r="S158" s="3"/>
      <c r="T158" s="112"/>
      <c r="U158" s="3"/>
      <c r="AA158" s="34">
        <f t="shared" si="29"/>
        <v>0</v>
      </c>
    </row>
    <row r="159" spans="1:27" s="2" customFormat="1" ht="11.25" customHeight="1">
      <c r="A159" s="52"/>
      <c r="B159" s="182"/>
      <c r="C159" s="183"/>
      <c r="D159" s="184"/>
      <c r="E159" s="180"/>
      <c r="F159" s="185"/>
      <c r="G159" s="184"/>
      <c r="H159" s="186"/>
      <c r="I159" s="53">
        <f t="shared" si="24"/>
        <v>0</v>
      </c>
      <c r="J159" s="53">
        <f t="shared" si="25"/>
        <v>0</v>
      </c>
      <c r="K159" s="216"/>
      <c r="L159" s="203"/>
      <c r="M159" s="169"/>
      <c r="N159" s="97">
        <f t="shared" si="26"/>
        <v>0</v>
      </c>
      <c r="O159" s="95">
        <f t="shared" si="27"/>
        <v>0</v>
      </c>
      <c r="P159" s="97">
        <f t="shared" si="28"/>
        <v>0</v>
      </c>
      <c r="Q159" s="192"/>
      <c r="R159" s="194"/>
      <c r="S159" s="3"/>
      <c r="T159" s="112"/>
      <c r="U159" s="3"/>
      <c r="AA159" s="34">
        <f t="shared" si="29"/>
        <v>0</v>
      </c>
    </row>
    <row r="160" spans="1:27" s="2" customFormat="1" ht="11.25" customHeight="1">
      <c r="A160" s="52"/>
      <c r="B160" s="187"/>
      <c r="C160" s="183"/>
      <c r="D160" s="184"/>
      <c r="E160" s="180"/>
      <c r="F160" s="185"/>
      <c r="G160" s="184"/>
      <c r="H160" s="186"/>
      <c r="I160" s="53">
        <f t="shared" si="24"/>
        <v>0</v>
      </c>
      <c r="J160" s="53">
        <f t="shared" si="25"/>
        <v>0</v>
      </c>
      <c r="K160" s="216"/>
      <c r="L160" s="203"/>
      <c r="M160" s="169"/>
      <c r="N160" s="97">
        <f t="shared" si="26"/>
        <v>0</v>
      </c>
      <c r="O160" s="95">
        <f t="shared" si="27"/>
        <v>0</v>
      </c>
      <c r="P160" s="97">
        <f t="shared" si="28"/>
        <v>0</v>
      </c>
      <c r="Q160" s="192"/>
      <c r="R160" s="194"/>
      <c r="S160" s="3"/>
      <c r="T160" s="112"/>
      <c r="U160" s="3"/>
      <c r="AA160" s="34">
        <f t="shared" si="29"/>
        <v>0</v>
      </c>
    </row>
    <row r="161" spans="1:27" s="2" customFormat="1" ht="11.25" customHeight="1">
      <c r="A161" s="52"/>
      <c r="B161" s="182"/>
      <c r="C161" s="183"/>
      <c r="D161" s="184"/>
      <c r="E161" s="180"/>
      <c r="F161" s="185"/>
      <c r="G161" s="184"/>
      <c r="H161" s="186"/>
      <c r="I161" s="53">
        <f t="shared" si="24"/>
        <v>0</v>
      </c>
      <c r="J161" s="53">
        <f t="shared" si="25"/>
        <v>0</v>
      </c>
      <c r="K161" s="216"/>
      <c r="L161" s="203"/>
      <c r="M161" s="169"/>
      <c r="N161" s="97">
        <f t="shared" si="26"/>
        <v>0</v>
      </c>
      <c r="O161" s="95">
        <f t="shared" si="27"/>
        <v>0</v>
      </c>
      <c r="P161" s="97">
        <f t="shared" si="28"/>
        <v>0</v>
      </c>
      <c r="Q161" s="192"/>
      <c r="R161" s="194"/>
      <c r="S161" s="3"/>
      <c r="T161" s="112"/>
      <c r="U161" s="3"/>
      <c r="AA161" s="34">
        <f t="shared" si="29"/>
        <v>0</v>
      </c>
    </row>
    <row r="162" spans="1:27" s="2" customFormat="1" ht="11.25" customHeight="1">
      <c r="A162" s="52"/>
      <c r="B162" s="182"/>
      <c r="C162" s="183"/>
      <c r="D162" s="184"/>
      <c r="E162" s="180"/>
      <c r="F162" s="185"/>
      <c r="G162" s="184"/>
      <c r="H162" s="186"/>
      <c r="I162" s="53">
        <f t="shared" si="24"/>
        <v>0</v>
      </c>
      <c r="J162" s="53">
        <f t="shared" si="25"/>
        <v>0</v>
      </c>
      <c r="K162" s="216"/>
      <c r="L162" s="203"/>
      <c r="M162" s="169"/>
      <c r="N162" s="97">
        <f t="shared" si="26"/>
        <v>0</v>
      </c>
      <c r="O162" s="95">
        <f t="shared" si="27"/>
        <v>0</v>
      </c>
      <c r="P162" s="97">
        <f t="shared" si="28"/>
        <v>0</v>
      </c>
      <c r="Q162" s="192"/>
      <c r="R162" s="194"/>
      <c r="S162" s="3"/>
      <c r="T162" s="112"/>
      <c r="U162" s="3"/>
      <c r="AA162" s="34">
        <f t="shared" si="29"/>
        <v>0</v>
      </c>
    </row>
    <row r="163" spans="1:27" s="2" customFormat="1" ht="11.25" customHeight="1">
      <c r="A163" s="52"/>
      <c r="B163" s="182"/>
      <c r="C163" s="183"/>
      <c r="D163" s="184"/>
      <c r="E163" s="180"/>
      <c r="F163" s="185"/>
      <c r="G163" s="184"/>
      <c r="H163" s="186"/>
      <c r="I163" s="53">
        <f t="shared" si="24"/>
        <v>0</v>
      </c>
      <c r="J163" s="53">
        <f t="shared" si="25"/>
        <v>0</v>
      </c>
      <c r="K163" s="216"/>
      <c r="L163" s="203"/>
      <c r="M163" s="169"/>
      <c r="N163" s="97">
        <f t="shared" si="26"/>
        <v>0</v>
      </c>
      <c r="O163" s="95">
        <f t="shared" si="27"/>
        <v>0</v>
      </c>
      <c r="P163" s="97">
        <f t="shared" si="28"/>
        <v>0</v>
      </c>
      <c r="Q163" s="192"/>
      <c r="R163" s="194"/>
      <c r="S163" s="3"/>
      <c r="T163" s="112"/>
      <c r="U163" s="3"/>
      <c r="AA163" s="34">
        <f t="shared" si="29"/>
        <v>0</v>
      </c>
    </row>
    <row r="164" spans="1:27" s="2" customFormat="1" ht="11.25" customHeight="1">
      <c r="A164" s="52"/>
      <c r="B164" s="182"/>
      <c r="C164" s="183"/>
      <c r="D164" s="184"/>
      <c r="E164" s="180"/>
      <c r="F164" s="185"/>
      <c r="G164" s="184"/>
      <c r="H164" s="186"/>
      <c r="I164" s="53">
        <f t="shared" si="24"/>
        <v>0</v>
      </c>
      <c r="J164" s="53">
        <f t="shared" si="25"/>
        <v>0</v>
      </c>
      <c r="K164" s="216"/>
      <c r="L164" s="203"/>
      <c r="M164" s="169"/>
      <c r="N164" s="97">
        <f t="shared" si="26"/>
        <v>0</v>
      </c>
      <c r="O164" s="95">
        <f t="shared" si="27"/>
        <v>0</v>
      </c>
      <c r="P164" s="97">
        <f t="shared" si="28"/>
        <v>0</v>
      </c>
      <c r="Q164" s="192"/>
      <c r="R164" s="194"/>
      <c r="S164" s="3"/>
      <c r="T164" s="112"/>
      <c r="U164" s="3"/>
      <c r="AA164" s="34">
        <f t="shared" si="29"/>
        <v>0</v>
      </c>
    </row>
    <row r="165" spans="1:27" s="2" customFormat="1" ht="11.25" customHeight="1">
      <c r="A165" s="52"/>
      <c r="B165" s="182"/>
      <c r="C165" s="183"/>
      <c r="D165" s="184"/>
      <c r="E165" s="180"/>
      <c r="F165" s="185"/>
      <c r="G165" s="184"/>
      <c r="H165" s="186"/>
      <c r="I165" s="53">
        <f t="shared" si="24"/>
        <v>0</v>
      </c>
      <c r="J165" s="53">
        <f t="shared" si="25"/>
        <v>0</v>
      </c>
      <c r="K165" s="216"/>
      <c r="L165" s="203"/>
      <c r="M165" s="169"/>
      <c r="N165" s="97">
        <f t="shared" si="26"/>
        <v>0</v>
      </c>
      <c r="O165" s="95">
        <f t="shared" si="27"/>
        <v>0</v>
      </c>
      <c r="P165" s="97">
        <f t="shared" si="28"/>
        <v>0</v>
      </c>
      <c r="Q165" s="192"/>
      <c r="R165" s="194"/>
      <c r="S165" s="3"/>
      <c r="T165" s="112"/>
      <c r="U165" s="3"/>
      <c r="AA165" s="34">
        <f t="shared" si="29"/>
        <v>0</v>
      </c>
    </row>
    <row r="166" spans="1:27" s="2" customFormat="1" ht="11.25" customHeight="1">
      <c r="A166" s="52"/>
      <c r="B166" s="182"/>
      <c r="C166" s="183"/>
      <c r="D166" s="184"/>
      <c r="E166" s="180"/>
      <c r="F166" s="185"/>
      <c r="G166" s="184"/>
      <c r="H166" s="186"/>
      <c r="I166" s="53">
        <f t="shared" si="24"/>
        <v>0</v>
      </c>
      <c r="J166" s="53">
        <f t="shared" si="25"/>
        <v>0</v>
      </c>
      <c r="K166" s="216"/>
      <c r="L166" s="203"/>
      <c r="M166" s="169"/>
      <c r="N166" s="97">
        <f t="shared" si="26"/>
        <v>0</v>
      </c>
      <c r="O166" s="95">
        <f t="shared" si="27"/>
        <v>0</v>
      </c>
      <c r="P166" s="97">
        <f t="shared" si="28"/>
        <v>0</v>
      </c>
      <c r="Q166" s="192"/>
      <c r="R166" s="194"/>
      <c r="S166" s="3"/>
      <c r="T166" s="112"/>
      <c r="U166" s="3"/>
      <c r="AA166" s="34">
        <f t="shared" si="29"/>
        <v>0</v>
      </c>
    </row>
    <row r="167" spans="1:27" s="2" customFormat="1" ht="11.25" customHeight="1">
      <c r="A167" s="52"/>
      <c r="B167" s="187"/>
      <c r="C167" s="183"/>
      <c r="D167" s="184"/>
      <c r="E167" s="180"/>
      <c r="F167" s="185"/>
      <c r="G167" s="184"/>
      <c r="H167" s="186"/>
      <c r="I167" s="53">
        <f t="shared" si="24"/>
        <v>0</v>
      </c>
      <c r="J167" s="53">
        <f t="shared" si="25"/>
        <v>0</v>
      </c>
      <c r="K167" s="216"/>
      <c r="L167" s="203"/>
      <c r="M167" s="169"/>
      <c r="N167" s="97">
        <f t="shared" si="26"/>
        <v>0</v>
      </c>
      <c r="O167" s="95">
        <f t="shared" si="27"/>
        <v>0</v>
      </c>
      <c r="P167" s="97">
        <f t="shared" si="28"/>
        <v>0</v>
      </c>
      <c r="Q167" s="192"/>
      <c r="R167" s="194"/>
      <c r="S167" s="3"/>
      <c r="T167" s="112"/>
      <c r="U167" s="3"/>
      <c r="AA167" s="34">
        <f t="shared" si="29"/>
        <v>0</v>
      </c>
    </row>
    <row r="168" spans="1:27" s="2" customFormat="1" ht="11.25" customHeight="1">
      <c r="A168" s="52"/>
      <c r="B168" s="182"/>
      <c r="C168" s="183"/>
      <c r="D168" s="184"/>
      <c r="E168" s="180"/>
      <c r="F168" s="185"/>
      <c r="G168" s="184"/>
      <c r="H168" s="186"/>
      <c r="I168" s="53">
        <f t="shared" si="24"/>
        <v>0</v>
      </c>
      <c r="J168" s="53">
        <f t="shared" si="25"/>
        <v>0</v>
      </c>
      <c r="K168" s="216"/>
      <c r="L168" s="203"/>
      <c r="M168" s="169"/>
      <c r="N168" s="97">
        <f t="shared" si="26"/>
        <v>0</v>
      </c>
      <c r="O168" s="95">
        <f t="shared" si="27"/>
        <v>0</v>
      </c>
      <c r="P168" s="97">
        <f t="shared" si="28"/>
        <v>0</v>
      </c>
      <c r="Q168" s="192"/>
      <c r="R168" s="194"/>
      <c r="S168" s="3"/>
      <c r="T168" s="112"/>
      <c r="U168" s="3"/>
      <c r="AA168" s="34">
        <f t="shared" si="29"/>
        <v>0</v>
      </c>
    </row>
    <row r="169" spans="1:27" s="2" customFormat="1" ht="11.25" customHeight="1">
      <c r="A169" s="52"/>
      <c r="B169" s="182"/>
      <c r="C169" s="183"/>
      <c r="D169" s="184"/>
      <c r="E169" s="180"/>
      <c r="F169" s="185"/>
      <c r="G169" s="184"/>
      <c r="H169" s="186"/>
      <c r="I169" s="53">
        <f t="shared" si="24"/>
        <v>0</v>
      </c>
      <c r="J169" s="53">
        <f t="shared" si="25"/>
        <v>0</v>
      </c>
      <c r="K169" s="216"/>
      <c r="L169" s="203"/>
      <c r="M169" s="169"/>
      <c r="N169" s="97">
        <f t="shared" si="26"/>
        <v>0</v>
      </c>
      <c r="O169" s="95">
        <f t="shared" si="27"/>
        <v>0</v>
      </c>
      <c r="P169" s="97">
        <f t="shared" si="28"/>
        <v>0</v>
      </c>
      <c r="Q169" s="192"/>
      <c r="R169" s="194"/>
      <c r="S169" s="3"/>
      <c r="T169" s="112"/>
      <c r="U169" s="3"/>
      <c r="AA169" s="34">
        <f t="shared" si="29"/>
        <v>0</v>
      </c>
    </row>
    <row r="170" spans="1:27" s="2" customFormat="1" ht="11.25" customHeight="1">
      <c r="A170" s="52"/>
      <c r="B170" s="187"/>
      <c r="C170" s="183"/>
      <c r="D170" s="184"/>
      <c r="E170" s="180"/>
      <c r="F170" s="185"/>
      <c r="G170" s="184"/>
      <c r="H170" s="186"/>
      <c r="I170" s="53">
        <f t="shared" si="24"/>
        <v>0</v>
      </c>
      <c r="J170" s="53">
        <f t="shared" si="25"/>
        <v>0</v>
      </c>
      <c r="K170" s="216"/>
      <c r="L170" s="203"/>
      <c r="M170" s="169"/>
      <c r="N170" s="97">
        <f t="shared" si="26"/>
        <v>0</v>
      </c>
      <c r="O170" s="95">
        <f t="shared" si="27"/>
        <v>0</v>
      </c>
      <c r="P170" s="97">
        <f t="shared" si="28"/>
        <v>0</v>
      </c>
      <c r="Q170" s="192"/>
      <c r="R170" s="194"/>
      <c r="S170" s="3"/>
      <c r="T170" s="112"/>
      <c r="U170" s="3"/>
      <c r="AA170" s="34">
        <f t="shared" si="29"/>
        <v>0</v>
      </c>
    </row>
    <row r="171" spans="1:27" s="2" customFormat="1" ht="11.25" customHeight="1">
      <c r="A171" s="52"/>
      <c r="B171" s="182"/>
      <c r="C171" s="183"/>
      <c r="D171" s="184"/>
      <c r="E171" s="180"/>
      <c r="F171" s="185"/>
      <c r="G171" s="184"/>
      <c r="H171" s="186"/>
      <c r="I171" s="53">
        <f t="shared" si="24"/>
        <v>0</v>
      </c>
      <c r="J171" s="53">
        <f t="shared" si="25"/>
        <v>0</v>
      </c>
      <c r="K171" s="216"/>
      <c r="L171" s="203"/>
      <c r="M171" s="169"/>
      <c r="N171" s="97">
        <f t="shared" si="26"/>
        <v>0</v>
      </c>
      <c r="O171" s="95">
        <f t="shared" si="27"/>
        <v>0</v>
      </c>
      <c r="P171" s="97">
        <f t="shared" si="28"/>
        <v>0</v>
      </c>
      <c r="Q171" s="192"/>
      <c r="R171" s="194"/>
      <c r="S171" s="3"/>
      <c r="T171" s="112"/>
      <c r="U171" s="3"/>
      <c r="AA171" s="34">
        <f t="shared" si="29"/>
        <v>0</v>
      </c>
    </row>
    <row r="172" spans="1:27" s="2" customFormat="1" ht="11.25" customHeight="1">
      <c r="A172" s="52"/>
      <c r="B172" s="182"/>
      <c r="C172" s="183"/>
      <c r="D172" s="184"/>
      <c r="E172" s="180"/>
      <c r="F172" s="185"/>
      <c r="G172" s="184"/>
      <c r="H172" s="186"/>
      <c r="I172" s="53">
        <f t="shared" si="24"/>
        <v>0</v>
      </c>
      <c r="J172" s="53">
        <f t="shared" si="25"/>
        <v>0</v>
      </c>
      <c r="K172" s="216"/>
      <c r="L172" s="203"/>
      <c r="M172" s="169"/>
      <c r="N172" s="97">
        <f t="shared" si="26"/>
        <v>0</v>
      </c>
      <c r="O172" s="95">
        <f t="shared" si="27"/>
        <v>0</v>
      </c>
      <c r="P172" s="97">
        <f t="shared" si="28"/>
        <v>0</v>
      </c>
      <c r="Q172" s="192"/>
      <c r="R172" s="194"/>
      <c r="S172" s="3"/>
      <c r="T172" s="112"/>
      <c r="U172" s="3"/>
      <c r="AA172" s="34">
        <f t="shared" si="29"/>
        <v>0</v>
      </c>
    </row>
    <row r="173" spans="1:27" s="2" customFormat="1" ht="11.25" customHeight="1">
      <c r="A173" s="52"/>
      <c r="B173" s="182"/>
      <c r="C173" s="183"/>
      <c r="D173" s="184"/>
      <c r="E173" s="180"/>
      <c r="F173" s="185"/>
      <c r="G173" s="184"/>
      <c r="H173" s="186"/>
      <c r="I173" s="53">
        <f t="shared" si="24"/>
        <v>0</v>
      </c>
      <c r="J173" s="53">
        <f t="shared" si="25"/>
        <v>0</v>
      </c>
      <c r="K173" s="216"/>
      <c r="L173" s="203"/>
      <c r="M173" s="169"/>
      <c r="N173" s="97">
        <f t="shared" si="26"/>
        <v>0</v>
      </c>
      <c r="O173" s="95">
        <f t="shared" si="27"/>
        <v>0</v>
      </c>
      <c r="P173" s="97">
        <f t="shared" si="28"/>
        <v>0</v>
      </c>
      <c r="Q173" s="192"/>
      <c r="R173" s="194"/>
      <c r="S173" s="3"/>
      <c r="T173" s="112"/>
      <c r="U173" s="3"/>
      <c r="AA173" s="34">
        <f t="shared" si="29"/>
        <v>0</v>
      </c>
    </row>
    <row r="174" spans="1:27" s="8" customFormat="1" ht="11.25" customHeight="1">
      <c r="A174" s="41"/>
      <c r="B174" s="188"/>
      <c r="C174" s="189"/>
      <c r="D174" s="190"/>
      <c r="E174" s="181"/>
      <c r="F174" s="185"/>
      <c r="G174" s="184"/>
      <c r="H174" s="186"/>
      <c r="I174" s="53">
        <f t="shared" si="24"/>
        <v>0</v>
      </c>
      <c r="J174" s="53">
        <f t="shared" si="25"/>
        <v>0</v>
      </c>
      <c r="K174" s="216"/>
      <c r="L174" s="204"/>
      <c r="M174" s="170"/>
      <c r="N174" s="97">
        <f t="shared" si="26"/>
        <v>0</v>
      </c>
      <c r="O174" s="95">
        <f t="shared" si="27"/>
        <v>0</v>
      </c>
      <c r="P174" s="97">
        <f t="shared" si="28"/>
        <v>0</v>
      </c>
      <c r="Q174" s="192"/>
      <c r="R174" s="193"/>
      <c r="AA174" s="34">
        <f t="shared" si="29"/>
        <v>0</v>
      </c>
    </row>
    <row r="175" spans="1:27" s="2" customFormat="1" ht="11.25" customHeight="1">
      <c r="A175" s="52"/>
      <c r="B175" s="182"/>
      <c r="C175" s="183"/>
      <c r="D175" s="184"/>
      <c r="E175" s="180"/>
      <c r="F175" s="185"/>
      <c r="G175" s="184"/>
      <c r="H175" s="186"/>
      <c r="I175" s="53">
        <f t="shared" si="24"/>
        <v>0</v>
      </c>
      <c r="J175" s="53">
        <f t="shared" si="25"/>
        <v>0</v>
      </c>
      <c r="K175" s="216"/>
      <c r="L175" s="203"/>
      <c r="M175" s="169"/>
      <c r="N175" s="97">
        <f t="shared" si="26"/>
        <v>0</v>
      </c>
      <c r="O175" s="95">
        <f t="shared" si="27"/>
        <v>0</v>
      </c>
      <c r="P175" s="97">
        <f t="shared" si="28"/>
        <v>0</v>
      </c>
      <c r="Q175" s="192"/>
      <c r="R175" s="194"/>
      <c r="S175" s="3"/>
      <c r="T175" s="112"/>
      <c r="U175" s="3"/>
      <c r="AA175" s="34">
        <f t="shared" si="29"/>
        <v>0</v>
      </c>
    </row>
    <row r="176" spans="1:27" s="2" customFormat="1" ht="11.25" customHeight="1">
      <c r="A176" s="52"/>
      <c r="B176" s="187"/>
      <c r="C176" s="183"/>
      <c r="D176" s="184"/>
      <c r="E176" s="180"/>
      <c r="F176" s="185"/>
      <c r="G176" s="184"/>
      <c r="H176" s="186"/>
      <c r="I176" s="53">
        <f t="shared" si="24"/>
        <v>0</v>
      </c>
      <c r="J176" s="53">
        <f t="shared" si="25"/>
        <v>0</v>
      </c>
      <c r="K176" s="216"/>
      <c r="L176" s="203"/>
      <c r="M176" s="169"/>
      <c r="N176" s="97">
        <f t="shared" si="26"/>
        <v>0</v>
      </c>
      <c r="O176" s="95">
        <f t="shared" si="27"/>
        <v>0</v>
      </c>
      <c r="P176" s="97">
        <f t="shared" si="28"/>
        <v>0</v>
      </c>
      <c r="Q176" s="192"/>
      <c r="R176" s="194"/>
      <c r="S176" s="3"/>
      <c r="T176" s="112"/>
      <c r="U176" s="3"/>
      <c r="AA176" s="34">
        <f t="shared" si="29"/>
        <v>0</v>
      </c>
    </row>
    <row r="177" spans="1:27" s="2" customFormat="1" ht="11.25" customHeight="1">
      <c r="A177" s="52"/>
      <c r="B177" s="182"/>
      <c r="C177" s="183"/>
      <c r="D177" s="184"/>
      <c r="E177" s="180"/>
      <c r="F177" s="185"/>
      <c r="G177" s="184"/>
      <c r="H177" s="186"/>
      <c r="I177" s="53">
        <f t="shared" si="24"/>
        <v>0</v>
      </c>
      <c r="J177" s="53">
        <f t="shared" si="25"/>
        <v>0</v>
      </c>
      <c r="K177" s="216"/>
      <c r="L177" s="203"/>
      <c r="M177" s="169"/>
      <c r="N177" s="97">
        <f t="shared" si="26"/>
        <v>0</v>
      </c>
      <c r="O177" s="95">
        <f t="shared" si="27"/>
        <v>0</v>
      </c>
      <c r="P177" s="97">
        <f t="shared" si="28"/>
        <v>0</v>
      </c>
      <c r="Q177" s="192"/>
      <c r="R177" s="194"/>
      <c r="S177" s="3"/>
      <c r="T177" s="112"/>
      <c r="U177" s="3"/>
      <c r="AA177" s="34">
        <f t="shared" si="29"/>
        <v>0</v>
      </c>
    </row>
    <row r="178" spans="1:27" s="2" customFormat="1" ht="11.25" customHeight="1">
      <c r="A178" s="52"/>
      <c r="B178" s="182"/>
      <c r="C178" s="183"/>
      <c r="D178" s="184"/>
      <c r="E178" s="180"/>
      <c r="F178" s="185"/>
      <c r="G178" s="184"/>
      <c r="H178" s="186"/>
      <c r="I178" s="53">
        <f t="shared" si="24"/>
        <v>0</v>
      </c>
      <c r="J178" s="53">
        <f t="shared" si="25"/>
        <v>0</v>
      </c>
      <c r="K178" s="216"/>
      <c r="L178" s="203"/>
      <c r="M178" s="169"/>
      <c r="N178" s="97">
        <f t="shared" si="26"/>
        <v>0</v>
      </c>
      <c r="O178" s="95">
        <f t="shared" si="27"/>
        <v>0</v>
      </c>
      <c r="P178" s="97">
        <f t="shared" si="28"/>
        <v>0</v>
      </c>
      <c r="Q178" s="192"/>
      <c r="R178" s="194"/>
      <c r="S178" s="3"/>
      <c r="T178" s="112"/>
      <c r="U178" s="3"/>
      <c r="AA178" s="34">
        <f t="shared" si="29"/>
        <v>0</v>
      </c>
    </row>
    <row r="179" spans="1:27" s="2" customFormat="1" ht="11.25" customHeight="1">
      <c r="A179" s="52"/>
      <c r="B179" s="182"/>
      <c r="C179" s="183"/>
      <c r="D179" s="184"/>
      <c r="E179" s="180"/>
      <c r="F179" s="185"/>
      <c r="G179" s="184"/>
      <c r="H179" s="186"/>
      <c r="I179" s="53">
        <f t="shared" si="24"/>
        <v>0</v>
      </c>
      <c r="J179" s="53">
        <f t="shared" si="25"/>
        <v>0</v>
      </c>
      <c r="K179" s="216"/>
      <c r="L179" s="203"/>
      <c r="M179" s="169"/>
      <c r="N179" s="97">
        <f t="shared" si="26"/>
        <v>0</v>
      </c>
      <c r="O179" s="95">
        <f t="shared" si="27"/>
        <v>0</v>
      </c>
      <c r="P179" s="97">
        <f t="shared" si="28"/>
        <v>0</v>
      </c>
      <c r="Q179" s="192"/>
      <c r="R179" s="194"/>
      <c r="S179" s="3"/>
      <c r="T179" s="112"/>
      <c r="U179" s="3"/>
      <c r="AA179" s="34">
        <f t="shared" si="29"/>
        <v>0</v>
      </c>
    </row>
    <row r="180" spans="1:27" s="8" customFormat="1" ht="11.25" customHeight="1" thickBot="1">
      <c r="A180" s="41"/>
      <c r="B180" s="85"/>
      <c r="C180" s="68"/>
      <c r="D180" s="228"/>
      <c r="E180" s="116"/>
      <c r="F180" s="234"/>
      <c r="G180" s="235"/>
      <c r="H180" s="236"/>
      <c r="I180" s="227">
        <f t="shared" si="24"/>
        <v>0</v>
      </c>
      <c r="J180" s="227">
        <f t="shared" si="25"/>
        <v>0</v>
      </c>
      <c r="K180" s="233"/>
      <c r="L180" s="231"/>
      <c r="M180" s="116"/>
      <c r="N180" s="97">
        <f t="shared" si="26"/>
        <v>0</v>
      </c>
      <c r="O180" s="95">
        <f t="shared" si="27"/>
        <v>0</v>
      </c>
      <c r="P180" s="97">
        <f t="shared" si="28"/>
        <v>0</v>
      </c>
      <c r="Q180" s="97"/>
      <c r="R180" s="232"/>
      <c r="AA180" s="34">
        <f>AA181</f>
        <v>1</v>
      </c>
    </row>
    <row r="181" spans="1:27" s="8" customFormat="1" ht="15" thickBot="1" thickTop="1">
      <c r="A181" s="42"/>
      <c r="B181" s="18" t="s">
        <v>2199</v>
      </c>
      <c r="C181" s="67"/>
      <c r="D181" s="118"/>
      <c r="E181" s="119"/>
      <c r="F181" s="120"/>
      <c r="G181" s="121"/>
      <c r="H181" s="122"/>
      <c r="I181" s="122">
        <f t="shared" si="24"/>
        <v>0</v>
      </c>
      <c r="J181" s="122">
        <f t="shared" si="25"/>
        <v>0</v>
      </c>
      <c r="K181" s="217">
        <f>SUBTOTAL(9,K150:K180)</f>
        <v>0</v>
      </c>
      <c r="L181" s="30">
        <f>SUM(L152:L180)</f>
        <v>0</v>
      </c>
      <c r="M181" s="30">
        <f>SUM(M152:M180)</f>
        <v>0</v>
      </c>
      <c r="N181" s="81">
        <f t="shared" si="26"/>
        <v>0</v>
      </c>
      <c r="O181" s="81">
        <f t="shared" si="27"/>
        <v>0</v>
      </c>
      <c r="P181" s="30">
        <f>SUBTOTAL(9,P150:P180)</f>
        <v>0</v>
      </c>
      <c r="Q181" s="81"/>
      <c r="R181" s="43"/>
      <c r="S181" s="99"/>
      <c r="U181" s="99"/>
      <c r="AA181" s="8">
        <f>IF(SUM(AA152:AA179)&gt;0,1,0)</f>
        <v>1</v>
      </c>
    </row>
    <row r="182" spans="1:27" s="8" customFormat="1" ht="11.25" customHeight="1" thickTop="1">
      <c r="A182" s="44"/>
      <c r="B182" s="15"/>
      <c r="C182" s="68"/>
      <c r="D182" s="76"/>
      <c r="E182" s="28"/>
      <c r="F182" s="65"/>
      <c r="G182" s="76"/>
      <c r="H182" s="113"/>
      <c r="I182" s="28"/>
      <c r="J182" s="28"/>
      <c r="K182" s="214"/>
      <c r="L182" s="201"/>
      <c r="M182" s="28"/>
      <c r="N182" s="95"/>
      <c r="O182" s="95"/>
      <c r="P182" s="95"/>
      <c r="Q182" s="79"/>
      <c r="R182" s="10"/>
      <c r="S182" s="11"/>
      <c r="U182" s="11"/>
      <c r="AA182" s="8">
        <f>+AA181</f>
        <v>1</v>
      </c>
    </row>
    <row r="183" spans="1:27" s="8" customFormat="1" ht="14.25">
      <c r="A183" s="45" t="s">
        <v>930</v>
      </c>
      <c r="B183" s="123" t="s">
        <v>2159</v>
      </c>
      <c r="C183" s="124"/>
      <c r="D183" s="125"/>
      <c r="E183" s="31"/>
      <c r="F183" s="124"/>
      <c r="G183" s="125"/>
      <c r="H183" s="126"/>
      <c r="I183" s="31"/>
      <c r="J183" s="31"/>
      <c r="K183" s="218"/>
      <c r="L183" s="206"/>
      <c r="M183" s="31"/>
      <c r="N183" s="96"/>
      <c r="O183" s="96"/>
      <c r="P183" s="96"/>
      <c r="Q183" s="82"/>
      <c r="R183" s="127"/>
      <c r="S183" s="12"/>
      <c r="U183" s="12"/>
      <c r="AA183" s="8">
        <f>+AA214</f>
        <v>1</v>
      </c>
    </row>
    <row r="184" spans="1:27" s="8" customFormat="1" ht="11.25" customHeight="1">
      <c r="A184" s="41"/>
      <c r="B184" s="85"/>
      <c r="C184" s="68"/>
      <c r="D184" s="228"/>
      <c r="E184" s="116"/>
      <c r="F184" s="234"/>
      <c r="G184" s="235"/>
      <c r="H184" s="236"/>
      <c r="I184" s="227">
        <f aca="true" t="shared" si="30" ref="I184:I214">$K184*T$974</f>
        <v>0</v>
      </c>
      <c r="J184" s="227">
        <f aca="true" t="shared" si="31" ref="J184:J214">$K184*U$974</f>
        <v>0</v>
      </c>
      <c r="K184" s="233"/>
      <c r="L184" s="231"/>
      <c r="M184" s="116"/>
      <c r="N184" s="97">
        <f aca="true" t="shared" si="32" ref="N184:N214">P184*V$974</f>
        <v>0</v>
      </c>
      <c r="O184" s="95">
        <f aca="true" t="shared" si="33" ref="O184:O214">P184-N184</f>
        <v>0</v>
      </c>
      <c r="P184" s="97">
        <f aca="true" t="shared" si="34" ref="P184:P213">K184-M184-L184</f>
        <v>0</v>
      </c>
      <c r="Q184" s="97"/>
      <c r="R184" s="232"/>
      <c r="S184" s="11"/>
      <c r="U184" s="11"/>
      <c r="AA184" s="8">
        <f>AA183</f>
        <v>1</v>
      </c>
    </row>
    <row r="185" spans="1:27" s="8" customFormat="1" ht="11.25" customHeight="1">
      <c r="A185" s="40"/>
      <c r="B185" s="188" t="s">
        <v>2179</v>
      </c>
      <c r="C185" s="191"/>
      <c r="D185" s="190"/>
      <c r="E185" s="181"/>
      <c r="F185" s="185"/>
      <c r="G185" s="184"/>
      <c r="H185" s="186"/>
      <c r="I185" s="53">
        <f t="shared" si="30"/>
        <v>0</v>
      </c>
      <c r="J185" s="53">
        <f t="shared" si="31"/>
        <v>0</v>
      </c>
      <c r="K185" s="216"/>
      <c r="L185" s="204"/>
      <c r="M185" s="170"/>
      <c r="N185" s="97">
        <f t="shared" si="32"/>
        <v>0</v>
      </c>
      <c r="O185" s="95">
        <f t="shared" si="33"/>
        <v>0</v>
      </c>
      <c r="P185" s="97">
        <f t="shared" si="34"/>
        <v>0</v>
      </c>
      <c r="Q185" s="192"/>
      <c r="R185" s="193"/>
      <c r="S185" s="12"/>
      <c r="U185" s="12"/>
      <c r="AA185" s="8">
        <f aca="true" t="shared" si="35" ref="AA185:AA212">IF(OR(B185&lt;&gt;0,C185&lt;&gt;0),1,0)</f>
        <v>1</v>
      </c>
    </row>
    <row r="186" spans="1:27" s="2" customFormat="1" ht="11.25" customHeight="1">
      <c r="A186" s="52"/>
      <c r="B186" s="182"/>
      <c r="C186" s="183"/>
      <c r="D186" s="184"/>
      <c r="E186" s="180"/>
      <c r="F186" s="185"/>
      <c r="G186" s="184"/>
      <c r="H186" s="186"/>
      <c r="I186" s="53">
        <f t="shared" si="30"/>
        <v>0</v>
      </c>
      <c r="J186" s="53">
        <f t="shared" si="31"/>
        <v>0</v>
      </c>
      <c r="K186" s="216"/>
      <c r="L186" s="203"/>
      <c r="M186" s="169"/>
      <c r="N186" s="97">
        <f t="shared" si="32"/>
        <v>0</v>
      </c>
      <c r="O186" s="95">
        <f t="shared" si="33"/>
        <v>0</v>
      </c>
      <c r="P186" s="97">
        <f t="shared" si="34"/>
        <v>0</v>
      </c>
      <c r="Q186" s="192"/>
      <c r="R186" s="194"/>
      <c r="S186" s="3"/>
      <c r="T186" s="112"/>
      <c r="U186" s="3"/>
      <c r="AA186" s="34">
        <f t="shared" si="35"/>
        <v>0</v>
      </c>
    </row>
    <row r="187" spans="1:27" s="2" customFormat="1" ht="11.25" customHeight="1">
      <c r="A187" s="52"/>
      <c r="B187" s="182"/>
      <c r="C187" s="183"/>
      <c r="D187" s="184"/>
      <c r="E187" s="180"/>
      <c r="F187" s="185"/>
      <c r="G187" s="184"/>
      <c r="H187" s="186"/>
      <c r="I187" s="53">
        <f t="shared" si="30"/>
        <v>0</v>
      </c>
      <c r="J187" s="53">
        <f t="shared" si="31"/>
        <v>0</v>
      </c>
      <c r="K187" s="216"/>
      <c r="L187" s="203"/>
      <c r="M187" s="169"/>
      <c r="N187" s="97">
        <f t="shared" si="32"/>
        <v>0</v>
      </c>
      <c r="O187" s="95">
        <f t="shared" si="33"/>
        <v>0</v>
      </c>
      <c r="P187" s="97">
        <f t="shared" si="34"/>
        <v>0</v>
      </c>
      <c r="Q187" s="192"/>
      <c r="R187" s="194"/>
      <c r="S187" s="3"/>
      <c r="T187" s="112"/>
      <c r="U187" s="3"/>
      <c r="AA187" s="34">
        <f t="shared" si="35"/>
        <v>0</v>
      </c>
    </row>
    <row r="188" spans="1:27" s="2" customFormat="1" ht="11.25" customHeight="1">
      <c r="A188" s="52"/>
      <c r="B188" s="182"/>
      <c r="C188" s="183"/>
      <c r="D188" s="184"/>
      <c r="E188" s="180"/>
      <c r="F188" s="185"/>
      <c r="G188" s="184"/>
      <c r="H188" s="186"/>
      <c r="I188" s="53">
        <f t="shared" si="30"/>
        <v>0</v>
      </c>
      <c r="J188" s="53">
        <f t="shared" si="31"/>
        <v>0</v>
      </c>
      <c r="K188" s="216"/>
      <c r="L188" s="203"/>
      <c r="M188" s="169"/>
      <c r="N188" s="97">
        <f t="shared" si="32"/>
        <v>0</v>
      </c>
      <c r="O188" s="95">
        <f t="shared" si="33"/>
        <v>0</v>
      </c>
      <c r="P188" s="97">
        <f t="shared" si="34"/>
        <v>0</v>
      </c>
      <c r="Q188" s="192"/>
      <c r="R188" s="194"/>
      <c r="S188" s="3"/>
      <c r="T188" s="112"/>
      <c r="U188" s="3"/>
      <c r="AA188" s="34">
        <f t="shared" si="35"/>
        <v>0</v>
      </c>
    </row>
    <row r="189" spans="1:27" s="2" customFormat="1" ht="11.25" customHeight="1">
      <c r="A189" s="52"/>
      <c r="B189" s="187"/>
      <c r="C189" s="183"/>
      <c r="D189" s="184"/>
      <c r="E189" s="180"/>
      <c r="F189" s="185"/>
      <c r="G189" s="184"/>
      <c r="H189" s="186"/>
      <c r="I189" s="53">
        <f t="shared" si="30"/>
        <v>0</v>
      </c>
      <c r="J189" s="53">
        <f t="shared" si="31"/>
        <v>0</v>
      </c>
      <c r="K189" s="216"/>
      <c r="L189" s="203"/>
      <c r="M189" s="169"/>
      <c r="N189" s="97">
        <f t="shared" si="32"/>
        <v>0</v>
      </c>
      <c r="O189" s="95">
        <f t="shared" si="33"/>
        <v>0</v>
      </c>
      <c r="P189" s="97">
        <f t="shared" si="34"/>
        <v>0</v>
      </c>
      <c r="Q189" s="192"/>
      <c r="R189" s="194"/>
      <c r="S189" s="3"/>
      <c r="T189" s="112"/>
      <c r="U189" s="3"/>
      <c r="AA189" s="34">
        <f t="shared" si="35"/>
        <v>0</v>
      </c>
    </row>
    <row r="190" spans="1:27" s="2" customFormat="1" ht="11.25" customHeight="1">
      <c r="A190" s="52"/>
      <c r="B190" s="182"/>
      <c r="C190" s="183"/>
      <c r="D190" s="184"/>
      <c r="E190" s="180"/>
      <c r="F190" s="185"/>
      <c r="G190" s="184"/>
      <c r="H190" s="186"/>
      <c r="I190" s="53">
        <f t="shared" si="30"/>
        <v>0</v>
      </c>
      <c r="J190" s="53">
        <f t="shared" si="31"/>
        <v>0</v>
      </c>
      <c r="K190" s="216"/>
      <c r="L190" s="203"/>
      <c r="M190" s="169"/>
      <c r="N190" s="97">
        <f t="shared" si="32"/>
        <v>0</v>
      </c>
      <c r="O190" s="95">
        <f t="shared" si="33"/>
        <v>0</v>
      </c>
      <c r="P190" s="97">
        <f t="shared" si="34"/>
        <v>0</v>
      </c>
      <c r="Q190" s="192"/>
      <c r="R190" s="194"/>
      <c r="S190" s="3"/>
      <c r="T190" s="112"/>
      <c r="U190" s="3"/>
      <c r="AA190" s="34">
        <f t="shared" si="35"/>
        <v>0</v>
      </c>
    </row>
    <row r="191" spans="1:27" s="2" customFormat="1" ht="11.25" customHeight="1">
      <c r="A191" s="52"/>
      <c r="B191" s="182"/>
      <c r="C191" s="183"/>
      <c r="D191" s="184"/>
      <c r="E191" s="180"/>
      <c r="F191" s="185"/>
      <c r="G191" s="184"/>
      <c r="H191" s="186"/>
      <c r="I191" s="53">
        <f t="shared" si="30"/>
        <v>0</v>
      </c>
      <c r="J191" s="53">
        <f t="shared" si="31"/>
        <v>0</v>
      </c>
      <c r="K191" s="216"/>
      <c r="L191" s="203"/>
      <c r="M191" s="169"/>
      <c r="N191" s="97">
        <f t="shared" si="32"/>
        <v>0</v>
      </c>
      <c r="O191" s="95">
        <f t="shared" si="33"/>
        <v>0</v>
      </c>
      <c r="P191" s="97">
        <f t="shared" si="34"/>
        <v>0</v>
      </c>
      <c r="Q191" s="192"/>
      <c r="R191" s="194"/>
      <c r="S191" s="3"/>
      <c r="T191" s="112"/>
      <c r="U191" s="3"/>
      <c r="AA191" s="34">
        <f t="shared" si="35"/>
        <v>0</v>
      </c>
    </row>
    <row r="192" spans="1:27" s="2" customFormat="1" ht="11.25" customHeight="1">
      <c r="A192" s="52"/>
      <c r="B192" s="182"/>
      <c r="C192" s="183"/>
      <c r="D192" s="184"/>
      <c r="E192" s="180"/>
      <c r="F192" s="185"/>
      <c r="G192" s="184"/>
      <c r="H192" s="186"/>
      <c r="I192" s="53">
        <f t="shared" si="30"/>
        <v>0</v>
      </c>
      <c r="J192" s="53">
        <f t="shared" si="31"/>
        <v>0</v>
      </c>
      <c r="K192" s="216"/>
      <c r="L192" s="203"/>
      <c r="M192" s="169"/>
      <c r="N192" s="97">
        <f t="shared" si="32"/>
        <v>0</v>
      </c>
      <c r="O192" s="95">
        <f t="shared" si="33"/>
        <v>0</v>
      </c>
      <c r="P192" s="97">
        <f t="shared" si="34"/>
        <v>0</v>
      </c>
      <c r="Q192" s="192"/>
      <c r="R192" s="194"/>
      <c r="S192" s="3"/>
      <c r="T192" s="112"/>
      <c r="U192" s="3"/>
      <c r="AA192" s="34">
        <f t="shared" si="35"/>
        <v>0</v>
      </c>
    </row>
    <row r="193" spans="1:27" s="2" customFormat="1" ht="11.25" customHeight="1">
      <c r="A193" s="52"/>
      <c r="B193" s="187"/>
      <c r="C193" s="183"/>
      <c r="D193" s="184"/>
      <c r="E193" s="180"/>
      <c r="F193" s="185"/>
      <c r="G193" s="184"/>
      <c r="H193" s="186"/>
      <c r="I193" s="53">
        <f t="shared" si="30"/>
        <v>0</v>
      </c>
      <c r="J193" s="53">
        <f t="shared" si="31"/>
        <v>0</v>
      </c>
      <c r="K193" s="216"/>
      <c r="L193" s="203"/>
      <c r="M193" s="169"/>
      <c r="N193" s="97">
        <f t="shared" si="32"/>
        <v>0</v>
      </c>
      <c r="O193" s="95">
        <f t="shared" si="33"/>
        <v>0</v>
      </c>
      <c r="P193" s="97">
        <f t="shared" si="34"/>
        <v>0</v>
      </c>
      <c r="Q193" s="192"/>
      <c r="R193" s="194"/>
      <c r="S193" s="3"/>
      <c r="T193" s="112"/>
      <c r="U193" s="3"/>
      <c r="AA193" s="34">
        <f t="shared" si="35"/>
        <v>0</v>
      </c>
    </row>
    <row r="194" spans="1:27" s="2" customFormat="1" ht="11.25" customHeight="1">
      <c r="A194" s="52"/>
      <c r="B194" s="182"/>
      <c r="C194" s="183"/>
      <c r="D194" s="184"/>
      <c r="E194" s="180"/>
      <c r="F194" s="185"/>
      <c r="G194" s="184"/>
      <c r="H194" s="186"/>
      <c r="I194" s="53">
        <f t="shared" si="30"/>
        <v>0</v>
      </c>
      <c r="J194" s="53">
        <f t="shared" si="31"/>
        <v>0</v>
      </c>
      <c r="K194" s="216"/>
      <c r="L194" s="203"/>
      <c r="M194" s="169"/>
      <c r="N194" s="97">
        <f t="shared" si="32"/>
        <v>0</v>
      </c>
      <c r="O194" s="95">
        <f t="shared" si="33"/>
        <v>0</v>
      </c>
      <c r="P194" s="97">
        <f t="shared" si="34"/>
        <v>0</v>
      </c>
      <c r="Q194" s="192"/>
      <c r="R194" s="194"/>
      <c r="S194" s="3"/>
      <c r="T194" s="112"/>
      <c r="U194" s="3"/>
      <c r="AA194" s="34">
        <f t="shared" si="35"/>
        <v>0</v>
      </c>
    </row>
    <row r="195" spans="1:27" s="2" customFormat="1" ht="11.25" customHeight="1">
      <c r="A195" s="52"/>
      <c r="B195" s="182"/>
      <c r="C195" s="183"/>
      <c r="D195" s="184"/>
      <c r="E195" s="180"/>
      <c r="F195" s="185"/>
      <c r="G195" s="184"/>
      <c r="H195" s="186"/>
      <c r="I195" s="53">
        <f t="shared" si="30"/>
        <v>0</v>
      </c>
      <c r="J195" s="53">
        <f t="shared" si="31"/>
        <v>0</v>
      </c>
      <c r="K195" s="216"/>
      <c r="L195" s="203"/>
      <c r="M195" s="169"/>
      <c r="N195" s="97">
        <f t="shared" si="32"/>
        <v>0</v>
      </c>
      <c r="O195" s="95">
        <f t="shared" si="33"/>
        <v>0</v>
      </c>
      <c r="P195" s="97">
        <f t="shared" si="34"/>
        <v>0</v>
      </c>
      <c r="Q195" s="192"/>
      <c r="R195" s="194"/>
      <c r="S195" s="3"/>
      <c r="T195" s="112"/>
      <c r="U195" s="3"/>
      <c r="AA195" s="34">
        <f t="shared" si="35"/>
        <v>0</v>
      </c>
    </row>
    <row r="196" spans="1:27" s="2" customFormat="1" ht="11.25" customHeight="1">
      <c r="A196" s="52"/>
      <c r="B196" s="182"/>
      <c r="C196" s="183"/>
      <c r="D196" s="184"/>
      <c r="E196" s="180"/>
      <c r="F196" s="185"/>
      <c r="G196" s="184"/>
      <c r="H196" s="186"/>
      <c r="I196" s="53">
        <f t="shared" si="30"/>
        <v>0</v>
      </c>
      <c r="J196" s="53">
        <f t="shared" si="31"/>
        <v>0</v>
      </c>
      <c r="K196" s="216"/>
      <c r="L196" s="203"/>
      <c r="M196" s="169"/>
      <c r="N196" s="97">
        <f t="shared" si="32"/>
        <v>0</v>
      </c>
      <c r="O196" s="95">
        <f t="shared" si="33"/>
        <v>0</v>
      </c>
      <c r="P196" s="97">
        <f t="shared" si="34"/>
        <v>0</v>
      </c>
      <c r="Q196" s="192"/>
      <c r="R196" s="194"/>
      <c r="S196" s="3"/>
      <c r="T196" s="112"/>
      <c r="U196" s="3"/>
      <c r="AA196" s="34">
        <f t="shared" si="35"/>
        <v>0</v>
      </c>
    </row>
    <row r="197" spans="1:27" s="2" customFormat="1" ht="11.25" customHeight="1">
      <c r="A197" s="52"/>
      <c r="B197" s="182"/>
      <c r="C197" s="183"/>
      <c r="D197" s="184"/>
      <c r="E197" s="180"/>
      <c r="F197" s="185"/>
      <c r="G197" s="184"/>
      <c r="H197" s="186"/>
      <c r="I197" s="53">
        <f t="shared" si="30"/>
        <v>0</v>
      </c>
      <c r="J197" s="53">
        <f t="shared" si="31"/>
        <v>0</v>
      </c>
      <c r="K197" s="216"/>
      <c r="L197" s="203"/>
      <c r="M197" s="169"/>
      <c r="N197" s="97">
        <f t="shared" si="32"/>
        <v>0</v>
      </c>
      <c r="O197" s="95">
        <f t="shared" si="33"/>
        <v>0</v>
      </c>
      <c r="P197" s="97">
        <f t="shared" si="34"/>
        <v>0</v>
      </c>
      <c r="Q197" s="192"/>
      <c r="R197" s="194"/>
      <c r="S197" s="3"/>
      <c r="T197" s="112"/>
      <c r="U197" s="3"/>
      <c r="AA197" s="34">
        <f t="shared" si="35"/>
        <v>0</v>
      </c>
    </row>
    <row r="198" spans="1:27" s="2" customFormat="1" ht="11.25" customHeight="1">
      <c r="A198" s="52"/>
      <c r="B198" s="182"/>
      <c r="C198" s="183"/>
      <c r="D198" s="184"/>
      <c r="E198" s="180"/>
      <c r="F198" s="185"/>
      <c r="G198" s="184"/>
      <c r="H198" s="186"/>
      <c r="I198" s="53">
        <f t="shared" si="30"/>
        <v>0</v>
      </c>
      <c r="J198" s="53">
        <f t="shared" si="31"/>
        <v>0</v>
      </c>
      <c r="K198" s="216"/>
      <c r="L198" s="203"/>
      <c r="M198" s="169"/>
      <c r="N198" s="97">
        <f t="shared" si="32"/>
        <v>0</v>
      </c>
      <c r="O198" s="95">
        <f t="shared" si="33"/>
        <v>0</v>
      </c>
      <c r="P198" s="97">
        <f t="shared" si="34"/>
        <v>0</v>
      </c>
      <c r="Q198" s="192"/>
      <c r="R198" s="194"/>
      <c r="S198" s="3"/>
      <c r="T198" s="112"/>
      <c r="U198" s="3"/>
      <c r="AA198" s="34">
        <f t="shared" si="35"/>
        <v>0</v>
      </c>
    </row>
    <row r="199" spans="1:27" s="2" customFormat="1" ht="11.25" customHeight="1">
      <c r="A199" s="52"/>
      <c r="B199" s="182"/>
      <c r="C199" s="183"/>
      <c r="D199" s="184"/>
      <c r="E199" s="180"/>
      <c r="F199" s="185"/>
      <c r="G199" s="184"/>
      <c r="H199" s="186"/>
      <c r="I199" s="53">
        <f t="shared" si="30"/>
        <v>0</v>
      </c>
      <c r="J199" s="53">
        <f t="shared" si="31"/>
        <v>0</v>
      </c>
      <c r="K199" s="216"/>
      <c r="L199" s="203"/>
      <c r="M199" s="169"/>
      <c r="N199" s="97">
        <f t="shared" si="32"/>
        <v>0</v>
      </c>
      <c r="O199" s="95">
        <f t="shared" si="33"/>
        <v>0</v>
      </c>
      <c r="P199" s="97">
        <f t="shared" si="34"/>
        <v>0</v>
      </c>
      <c r="Q199" s="192"/>
      <c r="R199" s="194"/>
      <c r="S199" s="3"/>
      <c r="T199" s="112"/>
      <c r="U199" s="3"/>
      <c r="AA199" s="34">
        <f t="shared" si="35"/>
        <v>0</v>
      </c>
    </row>
    <row r="200" spans="1:27" s="2" customFormat="1" ht="11.25" customHeight="1">
      <c r="A200" s="52"/>
      <c r="B200" s="187"/>
      <c r="C200" s="183"/>
      <c r="D200" s="184"/>
      <c r="E200" s="180"/>
      <c r="F200" s="185"/>
      <c r="G200" s="184"/>
      <c r="H200" s="186"/>
      <c r="I200" s="53">
        <f t="shared" si="30"/>
        <v>0</v>
      </c>
      <c r="J200" s="53">
        <f t="shared" si="31"/>
        <v>0</v>
      </c>
      <c r="K200" s="216"/>
      <c r="L200" s="203"/>
      <c r="M200" s="169"/>
      <c r="N200" s="97">
        <f t="shared" si="32"/>
        <v>0</v>
      </c>
      <c r="O200" s="95">
        <f t="shared" si="33"/>
        <v>0</v>
      </c>
      <c r="P200" s="97">
        <f t="shared" si="34"/>
        <v>0</v>
      </c>
      <c r="Q200" s="192"/>
      <c r="R200" s="194"/>
      <c r="S200" s="3"/>
      <c r="T200" s="112"/>
      <c r="U200" s="3"/>
      <c r="AA200" s="34">
        <f t="shared" si="35"/>
        <v>0</v>
      </c>
    </row>
    <row r="201" spans="1:27" s="2" customFormat="1" ht="11.25" customHeight="1">
      <c r="A201" s="52"/>
      <c r="B201" s="182"/>
      <c r="C201" s="183"/>
      <c r="D201" s="184"/>
      <c r="E201" s="180"/>
      <c r="F201" s="185"/>
      <c r="G201" s="184"/>
      <c r="H201" s="186"/>
      <c r="I201" s="53">
        <f t="shared" si="30"/>
        <v>0</v>
      </c>
      <c r="J201" s="53">
        <f t="shared" si="31"/>
        <v>0</v>
      </c>
      <c r="K201" s="216"/>
      <c r="L201" s="203"/>
      <c r="M201" s="169"/>
      <c r="N201" s="97">
        <f t="shared" si="32"/>
        <v>0</v>
      </c>
      <c r="O201" s="95">
        <f t="shared" si="33"/>
        <v>0</v>
      </c>
      <c r="P201" s="97">
        <f t="shared" si="34"/>
        <v>0</v>
      </c>
      <c r="Q201" s="192"/>
      <c r="R201" s="194"/>
      <c r="S201" s="3"/>
      <c r="T201" s="112"/>
      <c r="U201" s="3"/>
      <c r="AA201" s="34">
        <f t="shared" si="35"/>
        <v>0</v>
      </c>
    </row>
    <row r="202" spans="1:27" s="2" customFormat="1" ht="11.25" customHeight="1">
      <c r="A202" s="52"/>
      <c r="B202" s="182"/>
      <c r="C202" s="183"/>
      <c r="D202" s="184"/>
      <c r="E202" s="180"/>
      <c r="F202" s="185"/>
      <c r="G202" s="184"/>
      <c r="H202" s="186"/>
      <c r="I202" s="53">
        <f t="shared" si="30"/>
        <v>0</v>
      </c>
      <c r="J202" s="53">
        <f t="shared" si="31"/>
        <v>0</v>
      </c>
      <c r="K202" s="216"/>
      <c r="L202" s="203"/>
      <c r="M202" s="169"/>
      <c r="N202" s="97">
        <f t="shared" si="32"/>
        <v>0</v>
      </c>
      <c r="O202" s="95">
        <f t="shared" si="33"/>
        <v>0</v>
      </c>
      <c r="P202" s="97">
        <f t="shared" si="34"/>
        <v>0</v>
      </c>
      <c r="Q202" s="192"/>
      <c r="R202" s="194"/>
      <c r="S202" s="3"/>
      <c r="T202" s="112"/>
      <c r="U202" s="3"/>
      <c r="AA202" s="34">
        <f t="shared" si="35"/>
        <v>0</v>
      </c>
    </row>
    <row r="203" spans="1:27" s="2" customFormat="1" ht="11.25" customHeight="1">
      <c r="A203" s="52"/>
      <c r="B203" s="182"/>
      <c r="C203" s="183"/>
      <c r="D203" s="184"/>
      <c r="E203" s="180"/>
      <c r="F203" s="185"/>
      <c r="G203" s="184"/>
      <c r="H203" s="186"/>
      <c r="I203" s="53">
        <f t="shared" si="30"/>
        <v>0</v>
      </c>
      <c r="J203" s="53">
        <f t="shared" si="31"/>
        <v>0</v>
      </c>
      <c r="K203" s="216"/>
      <c r="L203" s="203"/>
      <c r="M203" s="169"/>
      <c r="N203" s="97">
        <f t="shared" si="32"/>
        <v>0</v>
      </c>
      <c r="O203" s="95">
        <f t="shared" si="33"/>
        <v>0</v>
      </c>
      <c r="P203" s="97">
        <f t="shared" si="34"/>
        <v>0</v>
      </c>
      <c r="Q203" s="192"/>
      <c r="R203" s="194"/>
      <c r="S203" s="3"/>
      <c r="T203" s="112"/>
      <c r="U203" s="3"/>
      <c r="AA203" s="34">
        <f t="shared" si="35"/>
        <v>0</v>
      </c>
    </row>
    <row r="204" spans="1:27" s="2" customFormat="1" ht="11.25" customHeight="1">
      <c r="A204" s="52"/>
      <c r="B204" s="187"/>
      <c r="C204" s="183"/>
      <c r="D204" s="184"/>
      <c r="E204" s="180"/>
      <c r="F204" s="185"/>
      <c r="G204" s="184"/>
      <c r="H204" s="186"/>
      <c r="I204" s="53">
        <f t="shared" si="30"/>
        <v>0</v>
      </c>
      <c r="J204" s="53">
        <f t="shared" si="31"/>
        <v>0</v>
      </c>
      <c r="K204" s="216"/>
      <c r="L204" s="203"/>
      <c r="M204" s="169"/>
      <c r="N204" s="97">
        <f t="shared" si="32"/>
        <v>0</v>
      </c>
      <c r="O204" s="95">
        <f t="shared" si="33"/>
        <v>0</v>
      </c>
      <c r="P204" s="97">
        <f t="shared" si="34"/>
        <v>0</v>
      </c>
      <c r="Q204" s="192"/>
      <c r="R204" s="194"/>
      <c r="S204" s="3"/>
      <c r="T204" s="112"/>
      <c r="U204" s="3"/>
      <c r="AA204" s="34">
        <f t="shared" si="35"/>
        <v>0</v>
      </c>
    </row>
    <row r="205" spans="1:27" s="2" customFormat="1" ht="11.25" customHeight="1">
      <c r="A205" s="52"/>
      <c r="B205" s="182"/>
      <c r="C205" s="183"/>
      <c r="D205" s="184"/>
      <c r="E205" s="180"/>
      <c r="F205" s="185"/>
      <c r="G205" s="184"/>
      <c r="H205" s="186"/>
      <c r="I205" s="53">
        <f t="shared" si="30"/>
        <v>0</v>
      </c>
      <c r="J205" s="53">
        <f t="shared" si="31"/>
        <v>0</v>
      </c>
      <c r="K205" s="216"/>
      <c r="L205" s="203"/>
      <c r="M205" s="169"/>
      <c r="N205" s="97">
        <f t="shared" si="32"/>
        <v>0</v>
      </c>
      <c r="O205" s="95">
        <f t="shared" si="33"/>
        <v>0</v>
      </c>
      <c r="P205" s="97">
        <f t="shared" si="34"/>
        <v>0</v>
      </c>
      <c r="Q205" s="192"/>
      <c r="R205" s="194"/>
      <c r="S205" s="3"/>
      <c r="T205" s="112"/>
      <c r="U205" s="3"/>
      <c r="AA205" s="34">
        <f t="shared" si="35"/>
        <v>0</v>
      </c>
    </row>
    <row r="206" spans="1:27" s="2" customFormat="1" ht="11.25" customHeight="1">
      <c r="A206" s="52"/>
      <c r="B206" s="182"/>
      <c r="C206" s="183"/>
      <c r="D206" s="184"/>
      <c r="E206" s="180"/>
      <c r="F206" s="185"/>
      <c r="G206" s="184"/>
      <c r="H206" s="186"/>
      <c r="I206" s="53">
        <f t="shared" si="30"/>
        <v>0</v>
      </c>
      <c r="J206" s="53">
        <f t="shared" si="31"/>
        <v>0</v>
      </c>
      <c r="K206" s="216"/>
      <c r="L206" s="203"/>
      <c r="M206" s="169"/>
      <c r="N206" s="97">
        <f t="shared" si="32"/>
        <v>0</v>
      </c>
      <c r="O206" s="95">
        <f t="shared" si="33"/>
        <v>0</v>
      </c>
      <c r="P206" s="97">
        <f t="shared" si="34"/>
        <v>0</v>
      </c>
      <c r="Q206" s="192"/>
      <c r="R206" s="194"/>
      <c r="S206" s="3"/>
      <c r="T206" s="112"/>
      <c r="U206" s="3"/>
      <c r="AA206" s="34">
        <f t="shared" si="35"/>
        <v>0</v>
      </c>
    </row>
    <row r="207" spans="1:27" s="2" customFormat="1" ht="11.25" customHeight="1">
      <c r="A207" s="52"/>
      <c r="B207" s="182"/>
      <c r="C207" s="183"/>
      <c r="D207" s="184"/>
      <c r="E207" s="180"/>
      <c r="F207" s="185"/>
      <c r="G207" s="184"/>
      <c r="H207" s="186"/>
      <c r="I207" s="53">
        <f t="shared" si="30"/>
        <v>0</v>
      </c>
      <c r="J207" s="53">
        <f t="shared" si="31"/>
        <v>0</v>
      </c>
      <c r="K207" s="216"/>
      <c r="L207" s="203"/>
      <c r="M207" s="169"/>
      <c r="N207" s="97">
        <f t="shared" si="32"/>
        <v>0</v>
      </c>
      <c r="O207" s="95">
        <f t="shared" si="33"/>
        <v>0</v>
      </c>
      <c r="P207" s="97">
        <f t="shared" si="34"/>
        <v>0</v>
      </c>
      <c r="Q207" s="192"/>
      <c r="R207" s="194"/>
      <c r="S207" s="3"/>
      <c r="T207" s="112"/>
      <c r="U207" s="3"/>
      <c r="AA207" s="34">
        <f t="shared" si="35"/>
        <v>0</v>
      </c>
    </row>
    <row r="208" spans="1:27" s="8" customFormat="1" ht="11.25" customHeight="1">
      <c r="A208" s="41"/>
      <c r="B208" s="188"/>
      <c r="C208" s="189"/>
      <c r="D208" s="190"/>
      <c r="E208" s="181"/>
      <c r="F208" s="185"/>
      <c r="G208" s="184"/>
      <c r="H208" s="186"/>
      <c r="I208" s="53">
        <f t="shared" si="30"/>
        <v>0</v>
      </c>
      <c r="J208" s="53">
        <f t="shared" si="31"/>
        <v>0</v>
      </c>
      <c r="K208" s="216"/>
      <c r="L208" s="204"/>
      <c r="M208" s="170"/>
      <c r="N208" s="97">
        <f t="shared" si="32"/>
        <v>0</v>
      </c>
      <c r="O208" s="95">
        <f t="shared" si="33"/>
        <v>0</v>
      </c>
      <c r="P208" s="97">
        <f t="shared" si="34"/>
        <v>0</v>
      </c>
      <c r="Q208" s="192"/>
      <c r="R208" s="193"/>
      <c r="AA208" s="34">
        <f t="shared" si="35"/>
        <v>0</v>
      </c>
    </row>
    <row r="209" spans="1:27" s="2" customFormat="1" ht="11.25" customHeight="1">
      <c r="A209" s="52"/>
      <c r="B209" s="187"/>
      <c r="C209" s="183"/>
      <c r="D209" s="184"/>
      <c r="E209" s="180"/>
      <c r="F209" s="185"/>
      <c r="G209" s="184"/>
      <c r="H209" s="186"/>
      <c r="I209" s="53">
        <f t="shared" si="30"/>
        <v>0</v>
      </c>
      <c r="J209" s="53">
        <f t="shared" si="31"/>
        <v>0</v>
      </c>
      <c r="K209" s="216"/>
      <c r="L209" s="203"/>
      <c r="M209" s="169"/>
      <c r="N209" s="97">
        <f t="shared" si="32"/>
        <v>0</v>
      </c>
      <c r="O209" s="95">
        <f t="shared" si="33"/>
        <v>0</v>
      </c>
      <c r="P209" s="97">
        <f t="shared" si="34"/>
        <v>0</v>
      </c>
      <c r="Q209" s="192"/>
      <c r="R209" s="194"/>
      <c r="S209" s="3"/>
      <c r="T209" s="112"/>
      <c r="U209" s="3"/>
      <c r="AA209" s="34">
        <f t="shared" si="35"/>
        <v>0</v>
      </c>
    </row>
    <row r="210" spans="1:27" s="2" customFormat="1" ht="11.25" customHeight="1">
      <c r="A210" s="52"/>
      <c r="B210" s="182"/>
      <c r="C210" s="183"/>
      <c r="D210" s="184"/>
      <c r="E210" s="180"/>
      <c r="F210" s="185"/>
      <c r="G210" s="184"/>
      <c r="H210" s="186"/>
      <c r="I210" s="53">
        <f t="shared" si="30"/>
        <v>0</v>
      </c>
      <c r="J210" s="53">
        <f t="shared" si="31"/>
        <v>0</v>
      </c>
      <c r="K210" s="216"/>
      <c r="L210" s="203"/>
      <c r="M210" s="169"/>
      <c r="N210" s="97">
        <f t="shared" si="32"/>
        <v>0</v>
      </c>
      <c r="O210" s="95">
        <f t="shared" si="33"/>
        <v>0</v>
      </c>
      <c r="P210" s="97">
        <f t="shared" si="34"/>
        <v>0</v>
      </c>
      <c r="Q210" s="192"/>
      <c r="R210" s="194"/>
      <c r="S210" s="3"/>
      <c r="T210" s="112"/>
      <c r="U210" s="3"/>
      <c r="AA210" s="34">
        <f t="shared" si="35"/>
        <v>0</v>
      </c>
    </row>
    <row r="211" spans="1:27" s="2" customFormat="1" ht="11.25" customHeight="1">
      <c r="A211" s="52"/>
      <c r="B211" s="182"/>
      <c r="C211" s="183"/>
      <c r="D211" s="184"/>
      <c r="E211" s="180"/>
      <c r="F211" s="185"/>
      <c r="G211" s="184"/>
      <c r="H211" s="186"/>
      <c r="I211" s="53">
        <f t="shared" si="30"/>
        <v>0</v>
      </c>
      <c r="J211" s="53">
        <f t="shared" si="31"/>
        <v>0</v>
      </c>
      <c r="K211" s="216"/>
      <c r="L211" s="203"/>
      <c r="M211" s="169"/>
      <c r="N211" s="97">
        <f t="shared" si="32"/>
        <v>0</v>
      </c>
      <c r="O211" s="95">
        <f t="shared" si="33"/>
        <v>0</v>
      </c>
      <c r="P211" s="97">
        <f t="shared" si="34"/>
        <v>0</v>
      </c>
      <c r="Q211" s="192"/>
      <c r="R211" s="194"/>
      <c r="S211" s="3"/>
      <c r="T211" s="112"/>
      <c r="U211" s="3"/>
      <c r="AA211" s="34">
        <f t="shared" si="35"/>
        <v>0</v>
      </c>
    </row>
    <row r="212" spans="1:27" s="2" customFormat="1" ht="11.25" customHeight="1">
      <c r="A212" s="52"/>
      <c r="B212" s="182"/>
      <c r="C212" s="183"/>
      <c r="D212" s="184"/>
      <c r="E212" s="180"/>
      <c r="F212" s="185"/>
      <c r="G212" s="184"/>
      <c r="H212" s="186"/>
      <c r="I212" s="53">
        <f t="shared" si="30"/>
        <v>0</v>
      </c>
      <c r="J212" s="53">
        <f t="shared" si="31"/>
        <v>0</v>
      </c>
      <c r="K212" s="216"/>
      <c r="L212" s="203"/>
      <c r="M212" s="169"/>
      <c r="N212" s="97">
        <f t="shared" si="32"/>
        <v>0</v>
      </c>
      <c r="O212" s="95">
        <f t="shared" si="33"/>
        <v>0</v>
      </c>
      <c r="P212" s="97">
        <f t="shared" si="34"/>
        <v>0</v>
      </c>
      <c r="Q212" s="192"/>
      <c r="R212" s="194"/>
      <c r="S212" s="3"/>
      <c r="T212" s="112"/>
      <c r="U212" s="3"/>
      <c r="AA212" s="34">
        <f t="shared" si="35"/>
        <v>0</v>
      </c>
    </row>
    <row r="213" spans="1:27" s="8" customFormat="1" ht="11.25" customHeight="1" thickBot="1">
      <c r="A213" s="41"/>
      <c r="B213" s="85"/>
      <c r="C213" s="68"/>
      <c r="D213" s="228"/>
      <c r="E213" s="116"/>
      <c r="F213" s="234"/>
      <c r="G213" s="235"/>
      <c r="H213" s="236"/>
      <c r="I213" s="227">
        <f t="shared" si="30"/>
        <v>0</v>
      </c>
      <c r="J213" s="227">
        <f t="shared" si="31"/>
        <v>0</v>
      </c>
      <c r="K213" s="233"/>
      <c r="L213" s="231"/>
      <c r="M213" s="116"/>
      <c r="N213" s="97">
        <f t="shared" si="32"/>
        <v>0</v>
      </c>
      <c r="O213" s="95">
        <f t="shared" si="33"/>
        <v>0</v>
      </c>
      <c r="P213" s="97">
        <f t="shared" si="34"/>
        <v>0</v>
      </c>
      <c r="Q213" s="97"/>
      <c r="R213" s="232"/>
      <c r="AA213" s="34">
        <f>AA214</f>
        <v>1</v>
      </c>
    </row>
    <row r="214" spans="1:27" s="8" customFormat="1" ht="15" thickBot="1" thickTop="1">
      <c r="A214" s="42"/>
      <c r="B214" s="18" t="s">
        <v>2200</v>
      </c>
      <c r="C214" s="67"/>
      <c r="D214" s="118"/>
      <c r="E214" s="119"/>
      <c r="F214" s="120"/>
      <c r="G214" s="121"/>
      <c r="H214" s="122"/>
      <c r="I214" s="122">
        <f t="shared" si="30"/>
        <v>0</v>
      </c>
      <c r="J214" s="122">
        <f t="shared" si="31"/>
        <v>0</v>
      </c>
      <c r="K214" s="217">
        <f>SUBTOTAL(9,K183:K213)</f>
        <v>0</v>
      </c>
      <c r="L214" s="30">
        <f>SUM(L185:L213)</f>
        <v>0</v>
      </c>
      <c r="M214" s="30">
        <f>SUM(M185:M213)</f>
        <v>0</v>
      </c>
      <c r="N214" s="81">
        <f t="shared" si="32"/>
        <v>0</v>
      </c>
      <c r="O214" s="81">
        <f t="shared" si="33"/>
        <v>0</v>
      </c>
      <c r="P214" s="30">
        <f>SUBTOTAL(9,P183:P213)</f>
        <v>0</v>
      </c>
      <c r="Q214" s="81"/>
      <c r="R214" s="43"/>
      <c r="S214" s="99"/>
      <c r="U214" s="99"/>
      <c r="AA214" s="8">
        <f>IF(SUM(AA185:AA212)&gt;0,1,0)</f>
        <v>1</v>
      </c>
    </row>
    <row r="215" spans="1:27" s="8" customFormat="1" ht="11.25" customHeight="1" thickBot="1" thickTop="1">
      <c r="A215" s="44"/>
      <c r="B215" s="15"/>
      <c r="C215" s="68"/>
      <c r="D215" s="76"/>
      <c r="E215" s="28"/>
      <c r="F215" s="65"/>
      <c r="G215" s="76"/>
      <c r="H215" s="113"/>
      <c r="I215" s="28"/>
      <c r="J215" s="28"/>
      <c r="K215" s="214"/>
      <c r="L215" s="201"/>
      <c r="M215" s="28"/>
      <c r="N215" s="95"/>
      <c r="O215" s="95"/>
      <c r="P215" s="95"/>
      <c r="Q215" s="79"/>
      <c r="R215" s="10"/>
      <c r="S215" s="11"/>
      <c r="U215" s="11"/>
      <c r="AA215" s="8">
        <f>+AA214</f>
        <v>1</v>
      </c>
    </row>
    <row r="216" spans="1:27" s="8" customFormat="1" ht="15" thickBot="1">
      <c r="A216" s="19">
        <v>2</v>
      </c>
      <c r="B216" s="128" t="s">
        <v>2160</v>
      </c>
      <c r="C216" s="129"/>
      <c r="D216" s="130"/>
      <c r="E216" s="32"/>
      <c r="F216" s="129"/>
      <c r="G216" s="130"/>
      <c r="H216" s="131"/>
      <c r="I216" s="32"/>
      <c r="J216" s="32"/>
      <c r="K216" s="220"/>
      <c r="L216" s="207"/>
      <c r="M216" s="32"/>
      <c r="N216" s="83"/>
      <c r="O216" s="83"/>
      <c r="P216" s="32"/>
      <c r="Q216" s="83"/>
      <c r="R216" s="132"/>
      <c r="S216" s="12"/>
      <c r="U216" s="12"/>
      <c r="AA216" s="8">
        <v>1</v>
      </c>
    </row>
    <row r="217" spans="1:27" s="8" customFormat="1" ht="11.25" customHeight="1">
      <c r="A217" s="36"/>
      <c r="B217" s="13"/>
      <c r="C217" s="65"/>
      <c r="D217" s="76"/>
      <c r="E217" s="28"/>
      <c r="F217" s="65"/>
      <c r="G217" s="76"/>
      <c r="H217" s="113"/>
      <c r="I217" s="28"/>
      <c r="J217" s="28"/>
      <c r="K217" s="214"/>
      <c r="L217" s="201"/>
      <c r="M217" s="28"/>
      <c r="N217" s="79"/>
      <c r="O217" s="79"/>
      <c r="P217" s="28"/>
      <c r="Q217" s="79"/>
      <c r="R217" s="10"/>
      <c r="S217" s="12"/>
      <c r="U217" s="12"/>
      <c r="AA217" s="8">
        <v>1</v>
      </c>
    </row>
    <row r="218" spans="1:27" s="8" customFormat="1" ht="14.25">
      <c r="A218" s="37" t="s">
        <v>931</v>
      </c>
      <c r="B218" s="14" t="s">
        <v>2161</v>
      </c>
      <c r="C218" s="66"/>
      <c r="D218" s="114"/>
      <c r="E218" s="29"/>
      <c r="F218" s="66"/>
      <c r="G218" s="114"/>
      <c r="H218" s="115"/>
      <c r="I218" s="29"/>
      <c r="J218" s="29"/>
      <c r="K218" s="215"/>
      <c r="L218" s="202"/>
      <c r="M218" s="29"/>
      <c r="N218" s="80"/>
      <c r="O218" s="80"/>
      <c r="P218" s="29"/>
      <c r="Q218" s="80"/>
      <c r="R218" s="38"/>
      <c r="S218" s="12"/>
      <c r="U218" s="12"/>
      <c r="AA218" s="8">
        <f>+AA249</f>
        <v>1</v>
      </c>
    </row>
    <row r="219" spans="1:27" s="8" customFormat="1" ht="11.25" customHeight="1">
      <c r="A219" s="41"/>
      <c r="B219" s="85"/>
      <c r="C219" s="68"/>
      <c r="D219" s="228"/>
      <c r="E219" s="116"/>
      <c r="F219" s="234"/>
      <c r="G219" s="235"/>
      <c r="H219" s="236"/>
      <c r="I219" s="227">
        <f aca="true" t="shared" si="36" ref="I219:I249">$K219*T$974</f>
        <v>0</v>
      </c>
      <c r="J219" s="227">
        <f aca="true" t="shared" si="37" ref="J219:J249">$K219*U$974</f>
        <v>0</v>
      </c>
      <c r="K219" s="230"/>
      <c r="L219" s="231"/>
      <c r="M219" s="116"/>
      <c r="N219" s="97">
        <f aca="true" t="shared" si="38" ref="N219:N249">P219*V$974</f>
        <v>0</v>
      </c>
      <c r="O219" s="95">
        <f aca="true" t="shared" si="39" ref="O219:O249">P219-N219</f>
        <v>0</v>
      </c>
      <c r="P219" s="95">
        <f aca="true" t="shared" si="40" ref="P219:P248">K219-M219-L219</f>
        <v>0</v>
      </c>
      <c r="Q219" s="95"/>
      <c r="R219" s="232"/>
      <c r="S219" s="11"/>
      <c r="U219" s="11"/>
      <c r="AA219" s="8">
        <f>AA218</f>
        <v>1</v>
      </c>
    </row>
    <row r="220" spans="1:27" s="8" customFormat="1" ht="11.25" customHeight="1">
      <c r="A220" s="40"/>
      <c r="B220" s="188" t="s">
        <v>2179</v>
      </c>
      <c r="C220" s="191"/>
      <c r="D220" s="190"/>
      <c r="E220" s="181"/>
      <c r="F220" s="185"/>
      <c r="G220" s="184"/>
      <c r="H220" s="186"/>
      <c r="I220" s="53">
        <f t="shared" si="36"/>
        <v>0</v>
      </c>
      <c r="J220" s="53">
        <f t="shared" si="37"/>
        <v>0</v>
      </c>
      <c r="K220" s="216"/>
      <c r="L220" s="204"/>
      <c r="M220" s="170"/>
      <c r="N220" s="97">
        <f t="shared" si="38"/>
        <v>0</v>
      </c>
      <c r="O220" s="95">
        <f t="shared" si="39"/>
        <v>0</v>
      </c>
      <c r="P220" s="95">
        <f t="shared" si="40"/>
        <v>0</v>
      </c>
      <c r="Q220" s="192"/>
      <c r="R220" s="193"/>
      <c r="S220" s="12"/>
      <c r="U220" s="12"/>
      <c r="AA220" s="8">
        <f aca="true" t="shared" si="41" ref="AA220:AA247">IF(OR(B220&lt;&gt;0,C220&lt;&gt;0),1,0)</f>
        <v>1</v>
      </c>
    </row>
    <row r="221" spans="1:27" s="2" customFormat="1" ht="11.25" customHeight="1">
      <c r="A221" s="52"/>
      <c r="B221" s="182"/>
      <c r="C221" s="183"/>
      <c r="D221" s="184"/>
      <c r="E221" s="180"/>
      <c r="F221" s="185"/>
      <c r="G221" s="184"/>
      <c r="H221" s="186"/>
      <c r="I221" s="53">
        <f t="shared" si="36"/>
        <v>0</v>
      </c>
      <c r="J221" s="53">
        <f t="shared" si="37"/>
        <v>0</v>
      </c>
      <c r="K221" s="216"/>
      <c r="L221" s="203"/>
      <c r="M221" s="169"/>
      <c r="N221" s="97">
        <f t="shared" si="38"/>
        <v>0</v>
      </c>
      <c r="O221" s="95">
        <f t="shared" si="39"/>
        <v>0</v>
      </c>
      <c r="P221" s="95">
        <f t="shared" si="40"/>
        <v>0</v>
      </c>
      <c r="Q221" s="192"/>
      <c r="R221" s="194"/>
      <c r="S221" s="3"/>
      <c r="T221" s="112"/>
      <c r="U221" s="3"/>
      <c r="AA221" s="34">
        <f t="shared" si="41"/>
        <v>0</v>
      </c>
    </row>
    <row r="222" spans="1:27" s="2" customFormat="1" ht="11.25" customHeight="1">
      <c r="A222" s="52"/>
      <c r="B222" s="182"/>
      <c r="C222" s="183"/>
      <c r="D222" s="184"/>
      <c r="E222" s="180"/>
      <c r="F222" s="185"/>
      <c r="G222" s="184"/>
      <c r="H222" s="186"/>
      <c r="I222" s="53">
        <f t="shared" si="36"/>
        <v>0</v>
      </c>
      <c r="J222" s="53">
        <f t="shared" si="37"/>
        <v>0</v>
      </c>
      <c r="K222" s="216"/>
      <c r="L222" s="203"/>
      <c r="M222" s="169"/>
      <c r="N222" s="97">
        <f t="shared" si="38"/>
        <v>0</v>
      </c>
      <c r="O222" s="95">
        <f t="shared" si="39"/>
        <v>0</v>
      </c>
      <c r="P222" s="95">
        <f t="shared" si="40"/>
        <v>0</v>
      </c>
      <c r="Q222" s="192"/>
      <c r="R222" s="194"/>
      <c r="S222" s="3"/>
      <c r="T222" s="112"/>
      <c r="U222" s="3"/>
      <c r="AA222" s="34">
        <f t="shared" si="41"/>
        <v>0</v>
      </c>
    </row>
    <row r="223" spans="1:27" s="2" customFormat="1" ht="11.25" customHeight="1">
      <c r="A223" s="52"/>
      <c r="B223" s="182"/>
      <c r="C223" s="183"/>
      <c r="D223" s="184"/>
      <c r="E223" s="180"/>
      <c r="F223" s="185"/>
      <c r="G223" s="184"/>
      <c r="H223" s="186"/>
      <c r="I223" s="53">
        <f t="shared" si="36"/>
        <v>0</v>
      </c>
      <c r="J223" s="53">
        <f t="shared" si="37"/>
        <v>0</v>
      </c>
      <c r="K223" s="216"/>
      <c r="L223" s="203"/>
      <c r="M223" s="169"/>
      <c r="N223" s="97">
        <f t="shared" si="38"/>
        <v>0</v>
      </c>
      <c r="O223" s="95">
        <f t="shared" si="39"/>
        <v>0</v>
      </c>
      <c r="P223" s="95">
        <f t="shared" si="40"/>
        <v>0</v>
      </c>
      <c r="Q223" s="192"/>
      <c r="R223" s="194"/>
      <c r="S223" s="3"/>
      <c r="T223" s="112"/>
      <c r="U223" s="3"/>
      <c r="AA223" s="34">
        <f t="shared" si="41"/>
        <v>0</v>
      </c>
    </row>
    <row r="224" spans="1:27" s="2" customFormat="1" ht="11.25" customHeight="1">
      <c r="A224" s="52"/>
      <c r="B224" s="187"/>
      <c r="C224" s="183"/>
      <c r="D224" s="184"/>
      <c r="E224" s="180"/>
      <c r="F224" s="185"/>
      <c r="G224" s="184"/>
      <c r="H224" s="186"/>
      <c r="I224" s="53">
        <f t="shared" si="36"/>
        <v>0</v>
      </c>
      <c r="J224" s="53">
        <f t="shared" si="37"/>
        <v>0</v>
      </c>
      <c r="K224" s="216"/>
      <c r="L224" s="203"/>
      <c r="M224" s="169"/>
      <c r="N224" s="97">
        <f t="shared" si="38"/>
        <v>0</v>
      </c>
      <c r="O224" s="95">
        <f t="shared" si="39"/>
        <v>0</v>
      </c>
      <c r="P224" s="95">
        <f t="shared" si="40"/>
        <v>0</v>
      </c>
      <c r="Q224" s="192"/>
      <c r="R224" s="194"/>
      <c r="S224" s="3"/>
      <c r="T224" s="112"/>
      <c r="U224" s="3"/>
      <c r="AA224" s="34">
        <f t="shared" si="41"/>
        <v>0</v>
      </c>
    </row>
    <row r="225" spans="1:27" s="2" customFormat="1" ht="11.25" customHeight="1">
      <c r="A225" s="52"/>
      <c r="B225" s="182"/>
      <c r="C225" s="183"/>
      <c r="D225" s="184"/>
      <c r="E225" s="180"/>
      <c r="F225" s="185"/>
      <c r="G225" s="184"/>
      <c r="H225" s="186"/>
      <c r="I225" s="53">
        <f t="shared" si="36"/>
        <v>0</v>
      </c>
      <c r="J225" s="53">
        <f t="shared" si="37"/>
        <v>0</v>
      </c>
      <c r="K225" s="216"/>
      <c r="L225" s="203"/>
      <c r="M225" s="169"/>
      <c r="N225" s="97">
        <f t="shared" si="38"/>
        <v>0</v>
      </c>
      <c r="O225" s="95">
        <f t="shared" si="39"/>
        <v>0</v>
      </c>
      <c r="P225" s="95">
        <f t="shared" si="40"/>
        <v>0</v>
      </c>
      <c r="Q225" s="192"/>
      <c r="R225" s="194"/>
      <c r="S225" s="3"/>
      <c r="T225" s="112"/>
      <c r="U225" s="3"/>
      <c r="AA225" s="34">
        <f t="shared" si="41"/>
        <v>0</v>
      </c>
    </row>
    <row r="226" spans="1:27" s="2" customFormat="1" ht="11.25" customHeight="1">
      <c r="A226" s="52"/>
      <c r="B226" s="182"/>
      <c r="C226" s="183"/>
      <c r="D226" s="184"/>
      <c r="E226" s="180"/>
      <c r="F226" s="185"/>
      <c r="G226" s="184"/>
      <c r="H226" s="186"/>
      <c r="I226" s="53">
        <f t="shared" si="36"/>
        <v>0</v>
      </c>
      <c r="J226" s="53">
        <f t="shared" si="37"/>
        <v>0</v>
      </c>
      <c r="K226" s="216"/>
      <c r="L226" s="203"/>
      <c r="M226" s="169"/>
      <c r="N226" s="97">
        <f t="shared" si="38"/>
        <v>0</v>
      </c>
      <c r="O226" s="95">
        <f t="shared" si="39"/>
        <v>0</v>
      </c>
      <c r="P226" s="95">
        <f t="shared" si="40"/>
        <v>0</v>
      </c>
      <c r="Q226" s="192"/>
      <c r="R226" s="194"/>
      <c r="S226" s="3"/>
      <c r="T226" s="112"/>
      <c r="U226" s="3"/>
      <c r="AA226" s="34">
        <f t="shared" si="41"/>
        <v>0</v>
      </c>
    </row>
    <row r="227" spans="1:27" s="2" customFormat="1" ht="11.25" customHeight="1">
      <c r="A227" s="52"/>
      <c r="B227" s="182"/>
      <c r="C227" s="183"/>
      <c r="D227" s="184"/>
      <c r="E227" s="180"/>
      <c r="F227" s="185"/>
      <c r="G227" s="184"/>
      <c r="H227" s="186"/>
      <c r="I227" s="53">
        <f t="shared" si="36"/>
        <v>0</v>
      </c>
      <c r="J227" s="53">
        <f t="shared" si="37"/>
        <v>0</v>
      </c>
      <c r="K227" s="216"/>
      <c r="L227" s="203"/>
      <c r="M227" s="169"/>
      <c r="N227" s="97">
        <f t="shared" si="38"/>
        <v>0</v>
      </c>
      <c r="O227" s="95">
        <f t="shared" si="39"/>
        <v>0</v>
      </c>
      <c r="P227" s="95">
        <f t="shared" si="40"/>
        <v>0</v>
      </c>
      <c r="Q227" s="192"/>
      <c r="R227" s="194"/>
      <c r="S227" s="3"/>
      <c r="T227" s="112"/>
      <c r="U227" s="3"/>
      <c r="AA227" s="34">
        <f t="shared" si="41"/>
        <v>0</v>
      </c>
    </row>
    <row r="228" spans="1:27" s="2" customFormat="1" ht="11.25" customHeight="1">
      <c r="A228" s="52"/>
      <c r="B228" s="187"/>
      <c r="C228" s="183"/>
      <c r="D228" s="184"/>
      <c r="E228" s="180"/>
      <c r="F228" s="185"/>
      <c r="G228" s="184"/>
      <c r="H228" s="186"/>
      <c r="I228" s="53">
        <f t="shared" si="36"/>
        <v>0</v>
      </c>
      <c r="J228" s="53">
        <f t="shared" si="37"/>
        <v>0</v>
      </c>
      <c r="K228" s="216"/>
      <c r="L228" s="203"/>
      <c r="M228" s="169"/>
      <c r="N228" s="97">
        <f t="shared" si="38"/>
        <v>0</v>
      </c>
      <c r="O228" s="95">
        <f t="shared" si="39"/>
        <v>0</v>
      </c>
      <c r="P228" s="95">
        <f t="shared" si="40"/>
        <v>0</v>
      </c>
      <c r="Q228" s="192"/>
      <c r="R228" s="194"/>
      <c r="S228" s="3"/>
      <c r="T228" s="112"/>
      <c r="U228" s="3"/>
      <c r="AA228" s="34">
        <f t="shared" si="41"/>
        <v>0</v>
      </c>
    </row>
    <row r="229" spans="1:27" s="2" customFormat="1" ht="11.25" customHeight="1">
      <c r="A229" s="52"/>
      <c r="B229" s="182"/>
      <c r="C229" s="183"/>
      <c r="D229" s="184"/>
      <c r="E229" s="180"/>
      <c r="F229" s="185"/>
      <c r="G229" s="184"/>
      <c r="H229" s="186"/>
      <c r="I229" s="53">
        <f t="shared" si="36"/>
        <v>0</v>
      </c>
      <c r="J229" s="53">
        <f t="shared" si="37"/>
        <v>0</v>
      </c>
      <c r="K229" s="216"/>
      <c r="L229" s="203"/>
      <c r="M229" s="169"/>
      <c r="N229" s="97">
        <f t="shared" si="38"/>
        <v>0</v>
      </c>
      <c r="O229" s="95">
        <f t="shared" si="39"/>
        <v>0</v>
      </c>
      <c r="P229" s="95">
        <f t="shared" si="40"/>
        <v>0</v>
      </c>
      <c r="Q229" s="192"/>
      <c r="R229" s="194"/>
      <c r="S229" s="3"/>
      <c r="T229" s="112"/>
      <c r="U229" s="3"/>
      <c r="AA229" s="34">
        <f t="shared" si="41"/>
        <v>0</v>
      </c>
    </row>
    <row r="230" spans="1:27" s="2" customFormat="1" ht="11.25" customHeight="1">
      <c r="A230" s="52"/>
      <c r="B230" s="182"/>
      <c r="C230" s="183"/>
      <c r="D230" s="184"/>
      <c r="E230" s="180"/>
      <c r="F230" s="185"/>
      <c r="G230" s="184"/>
      <c r="H230" s="186"/>
      <c r="I230" s="53">
        <f t="shared" si="36"/>
        <v>0</v>
      </c>
      <c r="J230" s="53">
        <f t="shared" si="37"/>
        <v>0</v>
      </c>
      <c r="K230" s="216"/>
      <c r="L230" s="203"/>
      <c r="M230" s="169"/>
      <c r="N230" s="97">
        <f t="shared" si="38"/>
        <v>0</v>
      </c>
      <c r="O230" s="95">
        <f t="shared" si="39"/>
        <v>0</v>
      </c>
      <c r="P230" s="95">
        <f t="shared" si="40"/>
        <v>0</v>
      </c>
      <c r="Q230" s="192"/>
      <c r="R230" s="194"/>
      <c r="S230" s="3"/>
      <c r="T230" s="112"/>
      <c r="U230" s="3"/>
      <c r="AA230" s="34">
        <f t="shared" si="41"/>
        <v>0</v>
      </c>
    </row>
    <row r="231" spans="1:27" s="2" customFormat="1" ht="11.25" customHeight="1">
      <c r="A231" s="52"/>
      <c r="B231" s="182"/>
      <c r="C231" s="183"/>
      <c r="D231" s="184"/>
      <c r="E231" s="180"/>
      <c r="F231" s="185"/>
      <c r="G231" s="184"/>
      <c r="H231" s="186"/>
      <c r="I231" s="53">
        <f t="shared" si="36"/>
        <v>0</v>
      </c>
      <c r="J231" s="53">
        <f t="shared" si="37"/>
        <v>0</v>
      </c>
      <c r="K231" s="216"/>
      <c r="L231" s="203"/>
      <c r="M231" s="169"/>
      <c r="N231" s="97">
        <f t="shared" si="38"/>
        <v>0</v>
      </c>
      <c r="O231" s="95">
        <f t="shared" si="39"/>
        <v>0</v>
      </c>
      <c r="P231" s="95">
        <f t="shared" si="40"/>
        <v>0</v>
      </c>
      <c r="Q231" s="192"/>
      <c r="R231" s="194"/>
      <c r="S231" s="3"/>
      <c r="T231" s="112"/>
      <c r="U231" s="3"/>
      <c r="AA231" s="34">
        <f t="shared" si="41"/>
        <v>0</v>
      </c>
    </row>
    <row r="232" spans="1:27" s="2" customFormat="1" ht="11.25" customHeight="1">
      <c r="A232" s="52"/>
      <c r="B232" s="182"/>
      <c r="C232" s="183"/>
      <c r="D232" s="184"/>
      <c r="E232" s="180"/>
      <c r="F232" s="185"/>
      <c r="G232" s="184"/>
      <c r="H232" s="186"/>
      <c r="I232" s="53">
        <f t="shared" si="36"/>
        <v>0</v>
      </c>
      <c r="J232" s="53">
        <f t="shared" si="37"/>
        <v>0</v>
      </c>
      <c r="K232" s="216"/>
      <c r="L232" s="203"/>
      <c r="M232" s="169"/>
      <c r="N232" s="97">
        <f t="shared" si="38"/>
        <v>0</v>
      </c>
      <c r="O232" s="95">
        <f t="shared" si="39"/>
        <v>0</v>
      </c>
      <c r="P232" s="95">
        <f t="shared" si="40"/>
        <v>0</v>
      </c>
      <c r="Q232" s="192"/>
      <c r="R232" s="194"/>
      <c r="S232" s="3"/>
      <c r="T232" s="112"/>
      <c r="U232" s="3"/>
      <c r="AA232" s="34">
        <f t="shared" si="41"/>
        <v>0</v>
      </c>
    </row>
    <row r="233" spans="1:27" s="2" customFormat="1" ht="11.25" customHeight="1">
      <c r="A233" s="52"/>
      <c r="B233" s="182"/>
      <c r="C233" s="183"/>
      <c r="D233" s="184"/>
      <c r="E233" s="180"/>
      <c r="F233" s="185"/>
      <c r="G233" s="184"/>
      <c r="H233" s="186"/>
      <c r="I233" s="53">
        <f t="shared" si="36"/>
        <v>0</v>
      </c>
      <c r="J233" s="53">
        <f t="shared" si="37"/>
        <v>0</v>
      </c>
      <c r="K233" s="216"/>
      <c r="L233" s="203"/>
      <c r="M233" s="169"/>
      <c r="N233" s="97">
        <f t="shared" si="38"/>
        <v>0</v>
      </c>
      <c r="O233" s="95">
        <f t="shared" si="39"/>
        <v>0</v>
      </c>
      <c r="P233" s="95">
        <f t="shared" si="40"/>
        <v>0</v>
      </c>
      <c r="Q233" s="192"/>
      <c r="R233" s="194"/>
      <c r="S233" s="3"/>
      <c r="T233" s="112"/>
      <c r="U233" s="3"/>
      <c r="AA233" s="34">
        <f t="shared" si="41"/>
        <v>0</v>
      </c>
    </row>
    <row r="234" spans="1:27" s="2" customFormat="1" ht="11.25" customHeight="1">
      <c r="A234" s="52"/>
      <c r="B234" s="182"/>
      <c r="C234" s="183"/>
      <c r="D234" s="184"/>
      <c r="E234" s="180"/>
      <c r="F234" s="185"/>
      <c r="G234" s="184"/>
      <c r="H234" s="186"/>
      <c r="I234" s="53">
        <f t="shared" si="36"/>
        <v>0</v>
      </c>
      <c r="J234" s="53">
        <f t="shared" si="37"/>
        <v>0</v>
      </c>
      <c r="K234" s="216"/>
      <c r="L234" s="203"/>
      <c r="M234" s="169"/>
      <c r="N234" s="97">
        <f t="shared" si="38"/>
        <v>0</v>
      </c>
      <c r="O234" s="95">
        <f t="shared" si="39"/>
        <v>0</v>
      </c>
      <c r="P234" s="95">
        <f t="shared" si="40"/>
        <v>0</v>
      </c>
      <c r="Q234" s="192"/>
      <c r="R234" s="194"/>
      <c r="S234" s="3"/>
      <c r="T234" s="112"/>
      <c r="U234" s="3"/>
      <c r="AA234" s="34">
        <f t="shared" si="41"/>
        <v>0</v>
      </c>
    </row>
    <row r="235" spans="1:27" s="2" customFormat="1" ht="11.25" customHeight="1">
      <c r="A235" s="52"/>
      <c r="B235" s="187"/>
      <c r="C235" s="183"/>
      <c r="D235" s="184"/>
      <c r="E235" s="180"/>
      <c r="F235" s="185"/>
      <c r="G235" s="184"/>
      <c r="H235" s="186"/>
      <c r="I235" s="53">
        <f t="shared" si="36"/>
        <v>0</v>
      </c>
      <c r="J235" s="53">
        <f t="shared" si="37"/>
        <v>0</v>
      </c>
      <c r="K235" s="216"/>
      <c r="L235" s="203"/>
      <c r="M235" s="169"/>
      <c r="N235" s="97">
        <f t="shared" si="38"/>
        <v>0</v>
      </c>
      <c r="O235" s="95">
        <f t="shared" si="39"/>
        <v>0</v>
      </c>
      <c r="P235" s="95">
        <f t="shared" si="40"/>
        <v>0</v>
      </c>
      <c r="Q235" s="192"/>
      <c r="R235" s="194"/>
      <c r="S235" s="3"/>
      <c r="T235" s="112"/>
      <c r="U235" s="3"/>
      <c r="AA235" s="34">
        <f t="shared" si="41"/>
        <v>0</v>
      </c>
    </row>
    <row r="236" spans="1:27" s="2" customFormat="1" ht="11.25" customHeight="1">
      <c r="A236" s="52"/>
      <c r="B236" s="182"/>
      <c r="C236" s="183"/>
      <c r="D236" s="184"/>
      <c r="E236" s="180"/>
      <c r="F236" s="185"/>
      <c r="G236" s="184"/>
      <c r="H236" s="186"/>
      <c r="I236" s="53">
        <f t="shared" si="36"/>
        <v>0</v>
      </c>
      <c r="J236" s="53">
        <f t="shared" si="37"/>
        <v>0</v>
      </c>
      <c r="K236" s="216"/>
      <c r="L236" s="203"/>
      <c r="M236" s="169"/>
      <c r="N236" s="97">
        <f t="shared" si="38"/>
        <v>0</v>
      </c>
      <c r="O236" s="95">
        <f t="shared" si="39"/>
        <v>0</v>
      </c>
      <c r="P236" s="95">
        <f t="shared" si="40"/>
        <v>0</v>
      </c>
      <c r="Q236" s="192"/>
      <c r="R236" s="194"/>
      <c r="S236" s="3"/>
      <c r="T236" s="112"/>
      <c r="U236" s="3"/>
      <c r="AA236" s="34">
        <f t="shared" si="41"/>
        <v>0</v>
      </c>
    </row>
    <row r="237" spans="1:27" s="2" customFormat="1" ht="11.25" customHeight="1">
      <c r="A237" s="52"/>
      <c r="B237" s="182"/>
      <c r="C237" s="183"/>
      <c r="D237" s="184"/>
      <c r="E237" s="180"/>
      <c r="F237" s="185"/>
      <c r="G237" s="184"/>
      <c r="H237" s="186"/>
      <c r="I237" s="53">
        <f t="shared" si="36"/>
        <v>0</v>
      </c>
      <c r="J237" s="53">
        <f t="shared" si="37"/>
        <v>0</v>
      </c>
      <c r="K237" s="216"/>
      <c r="L237" s="203"/>
      <c r="M237" s="169"/>
      <c r="N237" s="97">
        <f t="shared" si="38"/>
        <v>0</v>
      </c>
      <c r="O237" s="95">
        <f t="shared" si="39"/>
        <v>0</v>
      </c>
      <c r="P237" s="95">
        <f t="shared" si="40"/>
        <v>0</v>
      </c>
      <c r="Q237" s="192"/>
      <c r="R237" s="194"/>
      <c r="S237" s="3"/>
      <c r="T237" s="112"/>
      <c r="U237" s="3"/>
      <c r="AA237" s="34">
        <f t="shared" si="41"/>
        <v>0</v>
      </c>
    </row>
    <row r="238" spans="1:27" s="2" customFormat="1" ht="11.25" customHeight="1">
      <c r="A238" s="52"/>
      <c r="B238" s="187"/>
      <c r="C238" s="183"/>
      <c r="D238" s="184"/>
      <c r="E238" s="180"/>
      <c r="F238" s="185"/>
      <c r="G238" s="184"/>
      <c r="H238" s="186"/>
      <c r="I238" s="53">
        <f t="shared" si="36"/>
        <v>0</v>
      </c>
      <c r="J238" s="53">
        <f t="shared" si="37"/>
        <v>0</v>
      </c>
      <c r="K238" s="216"/>
      <c r="L238" s="203"/>
      <c r="M238" s="169"/>
      <c r="N238" s="97">
        <f t="shared" si="38"/>
        <v>0</v>
      </c>
      <c r="O238" s="95">
        <f t="shared" si="39"/>
        <v>0</v>
      </c>
      <c r="P238" s="95">
        <f t="shared" si="40"/>
        <v>0</v>
      </c>
      <c r="Q238" s="192"/>
      <c r="R238" s="194"/>
      <c r="S238" s="3"/>
      <c r="T238" s="112"/>
      <c r="U238" s="3"/>
      <c r="AA238" s="34">
        <f t="shared" si="41"/>
        <v>0</v>
      </c>
    </row>
    <row r="239" spans="1:27" s="2" customFormat="1" ht="11.25" customHeight="1">
      <c r="A239" s="52"/>
      <c r="B239" s="182"/>
      <c r="C239" s="183"/>
      <c r="D239" s="184"/>
      <c r="E239" s="180"/>
      <c r="F239" s="185"/>
      <c r="G239" s="184"/>
      <c r="H239" s="186"/>
      <c r="I239" s="53">
        <f t="shared" si="36"/>
        <v>0</v>
      </c>
      <c r="J239" s="53">
        <f t="shared" si="37"/>
        <v>0</v>
      </c>
      <c r="K239" s="216"/>
      <c r="L239" s="203"/>
      <c r="M239" s="169"/>
      <c r="N239" s="97">
        <f t="shared" si="38"/>
        <v>0</v>
      </c>
      <c r="O239" s="95">
        <f t="shared" si="39"/>
        <v>0</v>
      </c>
      <c r="P239" s="95">
        <f t="shared" si="40"/>
        <v>0</v>
      </c>
      <c r="Q239" s="192"/>
      <c r="R239" s="194"/>
      <c r="S239" s="3"/>
      <c r="T239" s="112"/>
      <c r="U239" s="3"/>
      <c r="AA239" s="34">
        <f t="shared" si="41"/>
        <v>0</v>
      </c>
    </row>
    <row r="240" spans="1:27" s="2" customFormat="1" ht="11.25" customHeight="1">
      <c r="A240" s="52"/>
      <c r="B240" s="182"/>
      <c r="C240" s="183"/>
      <c r="D240" s="184"/>
      <c r="E240" s="180"/>
      <c r="F240" s="185"/>
      <c r="G240" s="184"/>
      <c r="H240" s="186"/>
      <c r="I240" s="53">
        <f t="shared" si="36"/>
        <v>0</v>
      </c>
      <c r="J240" s="53">
        <f t="shared" si="37"/>
        <v>0</v>
      </c>
      <c r="K240" s="216"/>
      <c r="L240" s="203"/>
      <c r="M240" s="169"/>
      <c r="N240" s="97">
        <f t="shared" si="38"/>
        <v>0</v>
      </c>
      <c r="O240" s="95">
        <f t="shared" si="39"/>
        <v>0</v>
      </c>
      <c r="P240" s="95">
        <f t="shared" si="40"/>
        <v>0</v>
      </c>
      <c r="Q240" s="192"/>
      <c r="R240" s="194"/>
      <c r="S240" s="3"/>
      <c r="T240" s="112"/>
      <c r="U240" s="3"/>
      <c r="AA240" s="34">
        <f t="shared" si="41"/>
        <v>0</v>
      </c>
    </row>
    <row r="241" spans="1:27" s="2" customFormat="1" ht="11.25" customHeight="1">
      <c r="A241" s="52"/>
      <c r="B241" s="182"/>
      <c r="C241" s="183"/>
      <c r="D241" s="184"/>
      <c r="E241" s="180"/>
      <c r="F241" s="185"/>
      <c r="G241" s="184"/>
      <c r="H241" s="186"/>
      <c r="I241" s="53">
        <f t="shared" si="36"/>
        <v>0</v>
      </c>
      <c r="J241" s="53">
        <f t="shared" si="37"/>
        <v>0</v>
      </c>
      <c r="K241" s="216"/>
      <c r="L241" s="203"/>
      <c r="M241" s="169"/>
      <c r="N241" s="97">
        <f t="shared" si="38"/>
        <v>0</v>
      </c>
      <c r="O241" s="95">
        <f t="shared" si="39"/>
        <v>0</v>
      </c>
      <c r="P241" s="95">
        <f t="shared" si="40"/>
        <v>0</v>
      </c>
      <c r="Q241" s="192"/>
      <c r="R241" s="194"/>
      <c r="S241" s="3"/>
      <c r="T241" s="112"/>
      <c r="U241" s="3"/>
      <c r="AA241" s="34">
        <f t="shared" si="41"/>
        <v>0</v>
      </c>
    </row>
    <row r="242" spans="1:27" s="8" customFormat="1" ht="11.25" customHeight="1">
      <c r="A242" s="41"/>
      <c r="B242" s="188"/>
      <c r="C242" s="189"/>
      <c r="D242" s="190"/>
      <c r="E242" s="181"/>
      <c r="F242" s="185"/>
      <c r="G242" s="184"/>
      <c r="H242" s="186"/>
      <c r="I242" s="53">
        <f t="shared" si="36"/>
        <v>0</v>
      </c>
      <c r="J242" s="53">
        <f t="shared" si="37"/>
        <v>0</v>
      </c>
      <c r="K242" s="216"/>
      <c r="L242" s="204"/>
      <c r="M242" s="170"/>
      <c r="N242" s="97">
        <f t="shared" si="38"/>
        <v>0</v>
      </c>
      <c r="O242" s="95">
        <f t="shared" si="39"/>
        <v>0</v>
      </c>
      <c r="P242" s="95">
        <f t="shared" si="40"/>
        <v>0</v>
      </c>
      <c r="Q242" s="192"/>
      <c r="R242" s="193"/>
      <c r="AA242" s="34">
        <f t="shared" si="41"/>
        <v>0</v>
      </c>
    </row>
    <row r="243" spans="1:27" s="2" customFormat="1" ht="11.25" customHeight="1">
      <c r="A243" s="52"/>
      <c r="B243" s="182"/>
      <c r="C243" s="183"/>
      <c r="D243" s="184"/>
      <c r="E243" s="180"/>
      <c r="F243" s="185"/>
      <c r="G243" s="184"/>
      <c r="H243" s="186"/>
      <c r="I243" s="53">
        <f t="shared" si="36"/>
        <v>0</v>
      </c>
      <c r="J243" s="53">
        <f t="shared" si="37"/>
        <v>0</v>
      </c>
      <c r="K243" s="216"/>
      <c r="L243" s="203"/>
      <c r="M243" s="169"/>
      <c r="N243" s="97">
        <f t="shared" si="38"/>
        <v>0</v>
      </c>
      <c r="O243" s="95">
        <f t="shared" si="39"/>
        <v>0</v>
      </c>
      <c r="P243" s="95">
        <f t="shared" si="40"/>
        <v>0</v>
      </c>
      <c r="Q243" s="192"/>
      <c r="R243" s="194"/>
      <c r="S243" s="3"/>
      <c r="T243" s="112"/>
      <c r="U243" s="3"/>
      <c r="AA243" s="34">
        <f t="shared" si="41"/>
        <v>0</v>
      </c>
    </row>
    <row r="244" spans="1:27" s="2" customFormat="1" ht="11.25" customHeight="1">
      <c r="A244" s="52"/>
      <c r="B244" s="187"/>
      <c r="C244" s="183"/>
      <c r="D244" s="184"/>
      <c r="E244" s="180"/>
      <c r="F244" s="185"/>
      <c r="G244" s="184"/>
      <c r="H244" s="186"/>
      <c r="I244" s="53">
        <f t="shared" si="36"/>
        <v>0</v>
      </c>
      <c r="J244" s="53">
        <f t="shared" si="37"/>
        <v>0</v>
      </c>
      <c r="K244" s="216"/>
      <c r="L244" s="203"/>
      <c r="M244" s="169"/>
      <c r="N244" s="97">
        <f t="shared" si="38"/>
        <v>0</v>
      </c>
      <c r="O244" s="95">
        <f t="shared" si="39"/>
        <v>0</v>
      </c>
      <c r="P244" s="95">
        <f t="shared" si="40"/>
        <v>0</v>
      </c>
      <c r="Q244" s="192"/>
      <c r="R244" s="194"/>
      <c r="S244" s="3"/>
      <c r="T244" s="112"/>
      <c r="U244" s="3"/>
      <c r="AA244" s="34">
        <f t="shared" si="41"/>
        <v>0</v>
      </c>
    </row>
    <row r="245" spans="1:27" s="2" customFormat="1" ht="11.25" customHeight="1">
      <c r="A245" s="52"/>
      <c r="B245" s="182"/>
      <c r="C245" s="183"/>
      <c r="D245" s="184"/>
      <c r="E245" s="180"/>
      <c r="F245" s="185"/>
      <c r="G245" s="184"/>
      <c r="H245" s="186"/>
      <c r="I245" s="53">
        <f t="shared" si="36"/>
        <v>0</v>
      </c>
      <c r="J245" s="53">
        <f t="shared" si="37"/>
        <v>0</v>
      </c>
      <c r="K245" s="216"/>
      <c r="L245" s="203"/>
      <c r="M245" s="169"/>
      <c r="N245" s="97">
        <f t="shared" si="38"/>
        <v>0</v>
      </c>
      <c r="O245" s="95">
        <f t="shared" si="39"/>
        <v>0</v>
      </c>
      <c r="P245" s="95">
        <f t="shared" si="40"/>
        <v>0</v>
      </c>
      <c r="Q245" s="192"/>
      <c r="R245" s="194"/>
      <c r="S245" s="3"/>
      <c r="T245" s="112"/>
      <c r="U245" s="3"/>
      <c r="AA245" s="34">
        <f t="shared" si="41"/>
        <v>0</v>
      </c>
    </row>
    <row r="246" spans="1:27" s="2" customFormat="1" ht="11.25" customHeight="1">
      <c r="A246" s="52"/>
      <c r="B246" s="182"/>
      <c r="C246" s="183"/>
      <c r="D246" s="184"/>
      <c r="E246" s="180"/>
      <c r="F246" s="185"/>
      <c r="G246" s="184"/>
      <c r="H246" s="186"/>
      <c r="I246" s="53">
        <f t="shared" si="36"/>
        <v>0</v>
      </c>
      <c r="J246" s="53">
        <f t="shared" si="37"/>
        <v>0</v>
      </c>
      <c r="K246" s="216"/>
      <c r="L246" s="203"/>
      <c r="M246" s="169"/>
      <c r="N246" s="97">
        <f t="shared" si="38"/>
        <v>0</v>
      </c>
      <c r="O246" s="95">
        <f t="shared" si="39"/>
        <v>0</v>
      </c>
      <c r="P246" s="95">
        <f t="shared" si="40"/>
        <v>0</v>
      </c>
      <c r="Q246" s="192"/>
      <c r="R246" s="194"/>
      <c r="S246" s="3"/>
      <c r="T246" s="112"/>
      <c r="U246" s="3"/>
      <c r="AA246" s="34">
        <f t="shared" si="41"/>
        <v>0</v>
      </c>
    </row>
    <row r="247" spans="1:27" s="2" customFormat="1" ht="11.25" customHeight="1">
      <c r="A247" s="52"/>
      <c r="B247" s="182"/>
      <c r="C247" s="183"/>
      <c r="D247" s="184"/>
      <c r="E247" s="180"/>
      <c r="F247" s="185"/>
      <c r="G247" s="184"/>
      <c r="H247" s="186"/>
      <c r="I247" s="53">
        <f t="shared" si="36"/>
        <v>0</v>
      </c>
      <c r="J247" s="53">
        <f t="shared" si="37"/>
        <v>0</v>
      </c>
      <c r="K247" s="216"/>
      <c r="L247" s="203"/>
      <c r="M247" s="169"/>
      <c r="N247" s="97">
        <f t="shared" si="38"/>
        <v>0</v>
      </c>
      <c r="O247" s="95">
        <f t="shared" si="39"/>
        <v>0</v>
      </c>
      <c r="P247" s="95">
        <f t="shared" si="40"/>
        <v>0</v>
      </c>
      <c r="Q247" s="192"/>
      <c r="R247" s="194"/>
      <c r="S247" s="3"/>
      <c r="T247" s="112"/>
      <c r="U247" s="3"/>
      <c r="AA247" s="34">
        <f t="shared" si="41"/>
        <v>0</v>
      </c>
    </row>
    <row r="248" spans="1:27" s="8" customFormat="1" ht="11.25" customHeight="1" thickBot="1">
      <c r="A248" s="41"/>
      <c r="B248" s="85"/>
      <c r="C248" s="68"/>
      <c r="D248" s="228"/>
      <c r="E248" s="116"/>
      <c r="F248" s="234"/>
      <c r="G248" s="235"/>
      <c r="H248" s="236"/>
      <c r="I248" s="227">
        <f t="shared" si="36"/>
        <v>0</v>
      </c>
      <c r="J248" s="227">
        <f t="shared" si="37"/>
        <v>0</v>
      </c>
      <c r="K248" s="233"/>
      <c r="L248" s="231"/>
      <c r="M248" s="116"/>
      <c r="N248" s="97">
        <f t="shared" si="38"/>
        <v>0</v>
      </c>
      <c r="O248" s="95">
        <f t="shared" si="39"/>
        <v>0</v>
      </c>
      <c r="P248" s="95">
        <f t="shared" si="40"/>
        <v>0</v>
      </c>
      <c r="Q248" s="97"/>
      <c r="R248" s="232"/>
      <c r="AA248" s="34">
        <f>AA249</f>
        <v>1</v>
      </c>
    </row>
    <row r="249" spans="1:27" s="8" customFormat="1" ht="15" thickBot="1" thickTop="1">
      <c r="A249" s="42"/>
      <c r="B249" s="18" t="s">
        <v>2201</v>
      </c>
      <c r="C249" s="67"/>
      <c r="D249" s="118"/>
      <c r="E249" s="119"/>
      <c r="F249" s="120"/>
      <c r="G249" s="121"/>
      <c r="H249" s="122"/>
      <c r="I249" s="122">
        <f t="shared" si="36"/>
        <v>0</v>
      </c>
      <c r="J249" s="122">
        <f t="shared" si="37"/>
        <v>0</v>
      </c>
      <c r="K249" s="217">
        <f>SUBTOTAL(9,K216:K248)</f>
        <v>0</v>
      </c>
      <c r="L249" s="30">
        <f>SUM(L220:L248)</f>
        <v>0</v>
      </c>
      <c r="M249" s="30">
        <f>SUM(M220:M248)</f>
        <v>0</v>
      </c>
      <c r="N249" s="81">
        <f t="shared" si="38"/>
        <v>0</v>
      </c>
      <c r="O249" s="81">
        <f t="shared" si="39"/>
        <v>0</v>
      </c>
      <c r="P249" s="30">
        <f>SUBTOTAL(9,P216:P248)</f>
        <v>0</v>
      </c>
      <c r="Q249" s="81"/>
      <c r="R249" s="43"/>
      <c r="S249" s="99"/>
      <c r="U249" s="99"/>
      <c r="AA249" s="8">
        <f>IF(SUM(AA220:AA247)&gt;0,1,0)</f>
        <v>1</v>
      </c>
    </row>
    <row r="250" spans="1:27" s="8" customFormat="1" ht="11.25" customHeight="1" thickTop="1">
      <c r="A250" s="44"/>
      <c r="B250" s="15"/>
      <c r="C250" s="68"/>
      <c r="D250" s="76"/>
      <c r="E250" s="28"/>
      <c r="F250" s="65"/>
      <c r="G250" s="76"/>
      <c r="H250" s="113"/>
      <c r="I250" s="28"/>
      <c r="J250" s="28"/>
      <c r="K250" s="214"/>
      <c r="L250" s="201"/>
      <c r="M250" s="28"/>
      <c r="N250" s="95"/>
      <c r="O250" s="95"/>
      <c r="P250" s="95"/>
      <c r="Q250" s="79"/>
      <c r="R250" s="10"/>
      <c r="S250" s="11"/>
      <c r="U250" s="11"/>
      <c r="AA250" s="8">
        <f>+AA249</f>
        <v>1</v>
      </c>
    </row>
    <row r="251" spans="1:27" s="8" customFormat="1" ht="14.25">
      <c r="A251" s="37" t="s">
        <v>932</v>
      </c>
      <c r="B251" s="14" t="s">
        <v>2162</v>
      </c>
      <c r="C251" s="66"/>
      <c r="D251" s="114"/>
      <c r="E251" s="29"/>
      <c r="F251" s="66"/>
      <c r="G251" s="114"/>
      <c r="H251" s="115"/>
      <c r="I251" s="29"/>
      <c r="J251" s="29"/>
      <c r="K251" s="215"/>
      <c r="L251" s="202"/>
      <c r="M251" s="29"/>
      <c r="N251" s="80"/>
      <c r="O251" s="80"/>
      <c r="P251" s="29"/>
      <c r="Q251" s="80"/>
      <c r="R251" s="38"/>
      <c r="S251" s="12"/>
      <c r="U251" s="12"/>
      <c r="AA251" s="8">
        <v>1</v>
      </c>
    </row>
    <row r="252" spans="1:27" s="8" customFormat="1" ht="11.25" customHeight="1">
      <c r="A252" s="36"/>
      <c r="B252" s="13"/>
      <c r="C252" s="65"/>
      <c r="D252" s="76"/>
      <c r="E252" s="28"/>
      <c r="F252" s="65"/>
      <c r="G252" s="76"/>
      <c r="H252" s="113"/>
      <c r="I252" s="28"/>
      <c r="J252" s="28"/>
      <c r="K252" s="214"/>
      <c r="L252" s="201"/>
      <c r="M252" s="28"/>
      <c r="N252" s="95"/>
      <c r="O252" s="95"/>
      <c r="P252" s="95"/>
      <c r="Q252" s="79"/>
      <c r="R252" s="10"/>
      <c r="S252" s="12"/>
      <c r="U252" s="12"/>
      <c r="AA252" s="8">
        <v>1</v>
      </c>
    </row>
    <row r="253" spans="1:27" s="8" customFormat="1" ht="14.25">
      <c r="A253" s="45" t="s">
        <v>933</v>
      </c>
      <c r="B253" s="123" t="s">
        <v>2202</v>
      </c>
      <c r="C253" s="124"/>
      <c r="D253" s="125"/>
      <c r="E253" s="31"/>
      <c r="F253" s="124"/>
      <c r="G253" s="125"/>
      <c r="H253" s="126"/>
      <c r="I253" s="31"/>
      <c r="J253" s="31"/>
      <c r="K253" s="218"/>
      <c r="L253" s="206"/>
      <c r="M253" s="31"/>
      <c r="N253" s="96"/>
      <c r="O253" s="96"/>
      <c r="P253" s="96"/>
      <c r="Q253" s="82"/>
      <c r="R253" s="127"/>
      <c r="S253" s="12"/>
      <c r="U253" s="12"/>
      <c r="AA253" s="8">
        <f>+AA284</f>
        <v>1</v>
      </c>
    </row>
    <row r="254" spans="1:27" s="8" customFormat="1" ht="11.25" customHeight="1">
      <c r="A254" s="41"/>
      <c r="B254" s="85"/>
      <c r="C254" s="68"/>
      <c r="D254" s="228"/>
      <c r="E254" s="116"/>
      <c r="F254" s="68"/>
      <c r="G254" s="228"/>
      <c r="H254" s="229"/>
      <c r="I254" s="227">
        <f aca="true" t="shared" si="42" ref="I254:I284">$K254*T$974</f>
        <v>0</v>
      </c>
      <c r="J254" s="227">
        <f aca="true" t="shared" si="43" ref="J254:J284">$K254*U$974</f>
        <v>0</v>
      </c>
      <c r="K254" s="233"/>
      <c r="L254" s="231"/>
      <c r="M254" s="116"/>
      <c r="N254" s="97">
        <f aca="true" t="shared" si="44" ref="N254:N284">P254*V$974</f>
        <v>0</v>
      </c>
      <c r="O254" s="95">
        <f aca="true" t="shared" si="45" ref="O254:O284">P254-N254</f>
        <v>0</v>
      </c>
      <c r="P254" s="97">
        <f aca="true" t="shared" si="46" ref="P254:P283">K254-M254-L254</f>
        <v>0</v>
      </c>
      <c r="Q254" s="97"/>
      <c r="R254" s="232"/>
      <c r="S254" s="11"/>
      <c r="U254" s="11"/>
      <c r="AA254" s="8">
        <f>AA253</f>
        <v>1</v>
      </c>
    </row>
    <row r="255" spans="1:27" s="8" customFormat="1" ht="11.25" customHeight="1">
      <c r="A255" s="40"/>
      <c r="B255" s="188" t="s">
        <v>2179</v>
      </c>
      <c r="C255" s="191"/>
      <c r="D255" s="190"/>
      <c r="E255" s="181"/>
      <c r="F255" s="185"/>
      <c r="G255" s="184"/>
      <c r="H255" s="186"/>
      <c r="I255" s="53">
        <f t="shared" si="42"/>
        <v>0</v>
      </c>
      <c r="J255" s="53">
        <f t="shared" si="43"/>
        <v>0</v>
      </c>
      <c r="K255" s="216"/>
      <c r="L255" s="204"/>
      <c r="M255" s="170"/>
      <c r="N255" s="97">
        <f t="shared" si="44"/>
        <v>0</v>
      </c>
      <c r="O255" s="95">
        <f t="shared" si="45"/>
        <v>0</v>
      </c>
      <c r="P255" s="97">
        <f t="shared" si="46"/>
        <v>0</v>
      </c>
      <c r="Q255" s="192"/>
      <c r="R255" s="193"/>
      <c r="S255" s="12"/>
      <c r="U255" s="12"/>
      <c r="AA255" s="8">
        <f aca="true" t="shared" si="47" ref="AA255:AA282">IF(OR(B255&lt;&gt;0,C255&lt;&gt;0),1,0)</f>
        <v>1</v>
      </c>
    </row>
    <row r="256" spans="1:27" s="2" customFormat="1" ht="11.25" customHeight="1">
      <c r="A256" s="52"/>
      <c r="B256" s="182"/>
      <c r="C256" s="183"/>
      <c r="D256" s="184"/>
      <c r="E256" s="180"/>
      <c r="F256" s="185"/>
      <c r="G256" s="184"/>
      <c r="H256" s="186"/>
      <c r="I256" s="53">
        <f t="shared" si="42"/>
        <v>0</v>
      </c>
      <c r="J256" s="53">
        <f t="shared" si="43"/>
        <v>0</v>
      </c>
      <c r="K256" s="216"/>
      <c r="L256" s="203"/>
      <c r="M256" s="169"/>
      <c r="N256" s="97">
        <f t="shared" si="44"/>
        <v>0</v>
      </c>
      <c r="O256" s="95">
        <f t="shared" si="45"/>
        <v>0</v>
      </c>
      <c r="P256" s="97">
        <f t="shared" si="46"/>
        <v>0</v>
      </c>
      <c r="Q256" s="192"/>
      <c r="R256" s="194"/>
      <c r="S256" s="3"/>
      <c r="T256" s="112"/>
      <c r="U256" s="3"/>
      <c r="AA256" s="34">
        <f t="shared" si="47"/>
        <v>0</v>
      </c>
    </row>
    <row r="257" spans="1:27" s="2" customFormat="1" ht="11.25" customHeight="1">
      <c r="A257" s="52"/>
      <c r="B257" s="182"/>
      <c r="C257" s="183"/>
      <c r="D257" s="184"/>
      <c r="E257" s="180"/>
      <c r="F257" s="185"/>
      <c r="G257" s="184"/>
      <c r="H257" s="186"/>
      <c r="I257" s="53">
        <f t="shared" si="42"/>
        <v>0</v>
      </c>
      <c r="J257" s="53">
        <f t="shared" si="43"/>
        <v>0</v>
      </c>
      <c r="K257" s="216"/>
      <c r="L257" s="203"/>
      <c r="M257" s="169"/>
      <c r="N257" s="97">
        <f t="shared" si="44"/>
        <v>0</v>
      </c>
      <c r="O257" s="95">
        <f t="shared" si="45"/>
        <v>0</v>
      </c>
      <c r="P257" s="97">
        <f t="shared" si="46"/>
        <v>0</v>
      </c>
      <c r="Q257" s="192"/>
      <c r="R257" s="194"/>
      <c r="S257" s="3"/>
      <c r="T257" s="112"/>
      <c r="U257" s="3"/>
      <c r="AA257" s="34">
        <f t="shared" si="47"/>
        <v>0</v>
      </c>
    </row>
    <row r="258" spans="1:27" s="2" customFormat="1" ht="11.25" customHeight="1">
      <c r="A258" s="52"/>
      <c r="B258" s="182"/>
      <c r="C258" s="183"/>
      <c r="D258" s="184"/>
      <c r="E258" s="180"/>
      <c r="F258" s="185"/>
      <c r="G258" s="184"/>
      <c r="H258" s="186"/>
      <c r="I258" s="53">
        <f t="shared" si="42"/>
        <v>0</v>
      </c>
      <c r="J258" s="53">
        <f t="shared" si="43"/>
        <v>0</v>
      </c>
      <c r="K258" s="216"/>
      <c r="L258" s="203"/>
      <c r="M258" s="169"/>
      <c r="N258" s="97">
        <f t="shared" si="44"/>
        <v>0</v>
      </c>
      <c r="O258" s="95">
        <f t="shared" si="45"/>
        <v>0</v>
      </c>
      <c r="P258" s="97">
        <f t="shared" si="46"/>
        <v>0</v>
      </c>
      <c r="Q258" s="192"/>
      <c r="R258" s="194"/>
      <c r="S258" s="3"/>
      <c r="T258" s="112"/>
      <c r="U258" s="3"/>
      <c r="AA258" s="34">
        <f t="shared" si="47"/>
        <v>0</v>
      </c>
    </row>
    <row r="259" spans="1:27" s="2" customFormat="1" ht="11.25" customHeight="1">
      <c r="A259" s="52"/>
      <c r="B259" s="187"/>
      <c r="C259" s="183"/>
      <c r="D259" s="184"/>
      <c r="E259" s="180"/>
      <c r="F259" s="185"/>
      <c r="G259" s="184"/>
      <c r="H259" s="186"/>
      <c r="I259" s="53">
        <f t="shared" si="42"/>
        <v>0</v>
      </c>
      <c r="J259" s="53">
        <f t="shared" si="43"/>
        <v>0</v>
      </c>
      <c r="K259" s="216"/>
      <c r="L259" s="203"/>
      <c r="M259" s="169"/>
      <c r="N259" s="97">
        <f t="shared" si="44"/>
        <v>0</v>
      </c>
      <c r="O259" s="95">
        <f t="shared" si="45"/>
        <v>0</v>
      </c>
      <c r="P259" s="97">
        <f t="shared" si="46"/>
        <v>0</v>
      </c>
      <c r="Q259" s="192"/>
      <c r="R259" s="194"/>
      <c r="S259" s="3"/>
      <c r="T259" s="112"/>
      <c r="U259" s="3"/>
      <c r="AA259" s="34">
        <f t="shared" si="47"/>
        <v>0</v>
      </c>
    </row>
    <row r="260" spans="1:27" s="2" customFormat="1" ht="11.25" customHeight="1">
      <c r="A260" s="52"/>
      <c r="B260" s="182"/>
      <c r="C260" s="183"/>
      <c r="D260" s="184"/>
      <c r="E260" s="180"/>
      <c r="F260" s="185"/>
      <c r="G260" s="184"/>
      <c r="H260" s="186"/>
      <c r="I260" s="53">
        <f t="shared" si="42"/>
        <v>0</v>
      </c>
      <c r="J260" s="53">
        <f t="shared" si="43"/>
        <v>0</v>
      </c>
      <c r="K260" s="216"/>
      <c r="L260" s="203"/>
      <c r="M260" s="169"/>
      <c r="N260" s="97">
        <f t="shared" si="44"/>
        <v>0</v>
      </c>
      <c r="O260" s="95">
        <f t="shared" si="45"/>
        <v>0</v>
      </c>
      <c r="P260" s="97">
        <f t="shared" si="46"/>
        <v>0</v>
      </c>
      <c r="Q260" s="192"/>
      <c r="R260" s="194"/>
      <c r="S260" s="3"/>
      <c r="T260" s="112"/>
      <c r="U260" s="3"/>
      <c r="AA260" s="34">
        <f t="shared" si="47"/>
        <v>0</v>
      </c>
    </row>
    <row r="261" spans="1:27" s="2" customFormat="1" ht="11.25" customHeight="1">
      <c r="A261" s="52"/>
      <c r="B261" s="182"/>
      <c r="C261" s="183"/>
      <c r="D261" s="184"/>
      <c r="E261" s="180"/>
      <c r="F261" s="185"/>
      <c r="G261" s="184"/>
      <c r="H261" s="186"/>
      <c r="I261" s="53">
        <f t="shared" si="42"/>
        <v>0</v>
      </c>
      <c r="J261" s="53">
        <f t="shared" si="43"/>
        <v>0</v>
      </c>
      <c r="K261" s="216"/>
      <c r="L261" s="203"/>
      <c r="M261" s="169"/>
      <c r="N261" s="97">
        <f t="shared" si="44"/>
        <v>0</v>
      </c>
      <c r="O261" s="95">
        <f t="shared" si="45"/>
        <v>0</v>
      </c>
      <c r="P261" s="97">
        <f t="shared" si="46"/>
        <v>0</v>
      </c>
      <c r="Q261" s="192"/>
      <c r="R261" s="194"/>
      <c r="S261" s="3"/>
      <c r="T261" s="112"/>
      <c r="U261" s="3"/>
      <c r="AA261" s="34">
        <f t="shared" si="47"/>
        <v>0</v>
      </c>
    </row>
    <row r="262" spans="1:27" s="2" customFormat="1" ht="11.25" customHeight="1">
      <c r="A262" s="52"/>
      <c r="B262" s="182"/>
      <c r="C262" s="183"/>
      <c r="D262" s="184"/>
      <c r="E262" s="180"/>
      <c r="F262" s="185"/>
      <c r="G262" s="184"/>
      <c r="H262" s="186"/>
      <c r="I262" s="53">
        <f t="shared" si="42"/>
        <v>0</v>
      </c>
      <c r="J262" s="53">
        <f t="shared" si="43"/>
        <v>0</v>
      </c>
      <c r="K262" s="216"/>
      <c r="L262" s="203"/>
      <c r="M262" s="169"/>
      <c r="N262" s="97">
        <f t="shared" si="44"/>
        <v>0</v>
      </c>
      <c r="O262" s="95">
        <f t="shared" si="45"/>
        <v>0</v>
      </c>
      <c r="P262" s="97">
        <f t="shared" si="46"/>
        <v>0</v>
      </c>
      <c r="Q262" s="192"/>
      <c r="R262" s="194"/>
      <c r="S262" s="3"/>
      <c r="T262" s="112"/>
      <c r="U262" s="3"/>
      <c r="AA262" s="34">
        <f t="shared" si="47"/>
        <v>0</v>
      </c>
    </row>
    <row r="263" spans="1:27" s="2" customFormat="1" ht="11.25" customHeight="1">
      <c r="A263" s="52"/>
      <c r="B263" s="187"/>
      <c r="C263" s="183"/>
      <c r="D263" s="184"/>
      <c r="E263" s="180"/>
      <c r="F263" s="185"/>
      <c r="G263" s="184"/>
      <c r="H263" s="186"/>
      <c r="I263" s="53">
        <f t="shared" si="42"/>
        <v>0</v>
      </c>
      <c r="J263" s="53">
        <f t="shared" si="43"/>
        <v>0</v>
      </c>
      <c r="K263" s="216"/>
      <c r="L263" s="203"/>
      <c r="M263" s="169"/>
      <c r="N263" s="97">
        <f t="shared" si="44"/>
        <v>0</v>
      </c>
      <c r="O263" s="95">
        <f t="shared" si="45"/>
        <v>0</v>
      </c>
      <c r="P263" s="97">
        <f t="shared" si="46"/>
        <v>0</v>
      </c>
      <c r="Q263" s="192"/>
      <c r="R263" s="194"/>
      <c r="S263" s="3"/>
      <c r="T263" s="112"/>
      <c r="U263" s="3"/>
      <c r="AA263" s="34">
        <f t="shared" si="47"/>
        <v>0</v>
      </c>
    </row>
    <row r="264" spans="1:27" s="2" customFormat="1" ht="11.25" customHeight="1">
      <c r="A264" s="52"/>
      <c r="B264" s="182"/>
      <c r="C264" s="183"/>
      <c r="D264" s="184"/>
      <c r="E264" s="180"/>
      <c r="F264" s="185"/>
      <c r="G264" s="184"/>
      <c r="H264" s="186"/>
      <c r="I264" s="53">
        <f t="shared" si="42"/>
        <v>0</v>
      </c>
      <c r="J264" s="53">
        <f t="shared" si="43"/>
        <v>0</v>
      </c>
      <c r="K264" s="216"/>
      <c r="L264" s="203"/>
      <c r="M264" s="169"/>
      <c r="N264" s="97">
        <f t="shared" si="44"/>
        <v>0</v>
      </c>
      <c r="O264" s="95">
        <f t="shared" si="45"/>
        <v>0</v>
      </c>
      <c r="P264" s="97">
        <f t="shared" si="46"/>
        <v>0</v>
      </c>
      <c r="Q264" s="192"/>
      <c r="R264" s="194"/>
      <c r="S264" s="3"/>
      <c r="T264" s="112"/>
      <c r="U264" s="3"/>
      <c r="AA264" s="34">
        <f t="shared" si="47"/>
        <v>0</v>
      </c>
    </row>
    <row r="265" spans="1:27" s="2" customFormat="1" ht="11.25" customHeight="1">
      <c r="A265" s="52"/>
      <c r="B265" s="182"/>
      <c r="C265" s="183"/>
      <c r="D265" s="184"/>
      <c r="E265" s="180"/>
      <c r="F265" s="185"/>
      <c r="G265" s="184"/>
      <c r="H265" s="186"/>
      <c r="I265" s="53">
        <f t="shared" si="42"/>
        <v>0</v>
      </c>
      <c r="J265" s="53">
        <f t="shared" si="43"/>
        <v>0</v>
      </c>
      <c r="K265" s="216"/>
      <c r="L265" s="203"/>
      <c r="M265" s="169"/>
      <c r="N265" s="97">
        <f t="shared" si="44"/>
        <v>0</v>
      </c>
      <c r="O265" s="95">
        <f t="shared" si="45"/>
        <v>0</v>
      </c>
      <c r="P265" s="97">
        <f t="shared" si="46"/>
        <v>0</v>
      </c>
      <c r="Q265" s="192"/>
      <c r="R265" s="194"/>
      <c r="S265" s="3"/>
      <c r="T265" s="112"/>
      <c r="U265" s="3"/>
      <c r="AA265" s="34">
        <f t="shared" si="47"/>
        <v>0</v>
      </c>
    </row>
    <row r="266" spans="1:27" s="2" customFormat="1" ht="11.25" customHeight="1">
      <c r="A266" s="52"/>
      <c r="B266" s="182"/>
      <c r="C266" s="183"/>
      <c r="D266" s="184"/>
      <c r="E266" s="180"/>
      <c r="F266" s="185"/>
      <c r="G266" s="184"/>
      <c r="H266" s="186"/>
      <c r="I266" s="53">
        <f t="shared" si="42"/>
        <v>0</v>
      </c>
      <c r="J266" s="53">
        <f t="shared" si="43"/>
        <v>0</v>
      </c>
      <c r="K266" s="216"/>
      <c r="L266" s="203"/>
      <c r="M266" s="169"/>
      <c r="N266" s="97">
        <f t="shared" si="44"/>
        <v>0</v>
      </c>
      <c r="O266" s="95">
        <f t="shared" si="45"/>
        <v>0</v>
      </c>
      <c r="P266" s="97">
        <f t="shared" si="46"/>
        <v>0</v>
      </c>
      <c r="Q266" s="192"/>
      <c r="R266" s="194"/>
      <c r="S266" s="3"/>
      <c r="T266" s="112"/>
      <c r="U266" s="3"/>
      <c r="AA266" s="34">
        <f t="shared" si="47"/>
        <v>0</v>
      </c>
    </row>
    <row r="267" spans="1:27" s="2" customFormat="1" ht="11.25" customHeight="1">
      <c r="A267" s="52"/>
      <c r="B267" s="182"/>
      <c r="C267" s="183"/>
      <c r="D267" s="184"/>
      <c r="E267" s="180"/>
      <c r="F267" s="185"/>
      <c r="G267" s="184"/>
      <c r="H267" s="186"/>
      <c r="I267" s="53">
        <f t="shared" si="42"/>
        <v>0</v>
      </c>
      <c r="J267" s="53">
        <f t="shared" si="43"/>
        <v>0</v>
      </c>
      <c r="K267" s="216"/>
      <c r="L267" s="203"/>
      <c r="M267" s="169"/>
      <c r="N267" s="97">
        <f t="shared" si="44"/>
        <v>0</v>
      </c>
      <c r="O267" s="95">
        <f t="shared" si="45"/>
        <v>0</v>
      </c>
      <c r="P267" s="97">
        <f t="shared" si="46"/>
        <v>0</v>
      </c>
      <c r="Q267" s="192"/>
      <c r="R267" s="194"/>
      <c r="S267" s="3"/>
      <c r="T267" s="112"/>
      <c r="U267" s="3"/>
      <c r="AA267" s="34">
        <f t="shared" si="47"/>
        <v>0</v>
      </c>
    </row>
    <row r="268" spans="1:27" s="2" customFormat="1" ht="11.25" customHeight="1">
      <c r="A268" s="52"/>
      <c r="B268" s="182"/>
      <c r="C268" s="183"/>
      <c r="D268" s="184"/>
      <c r="E268" s="180"/>
      <c r="F268" s="185"/>
      <c r="G268" s="184"/>
      <c r="H268" s="186"/>
      <c r="I268" s="53">
        <f t="shared" si="42"/>
        <v>0</v>
      </c>
      <c r="J268" s="53">
        <f t="shared" si="43"/>
        <v>0</v>
      </c>
      <c r="K268" s="216"/>
      <c r="L268" s="203"/>
      <c r="M268" s="169"/>
      <c r="N268" s="97">
        <f t="shared" si="44"/>
        <v>0</v>
      </c>
      <c r="O268" s="95">
        <f t="shared" si="45"/>
        <v>0</v>
      </c>
      <c r="P268" s="97">
        <f t="shared" si="46"/>
        <v>0</v>
      </c>
      <c r="Q268" s="192"/>
      <c r="R268" s="194"/>
      <c r="S268" s="3"/>
      <c r="T268" s="112"/>
      <c r="U268" s="3"/>
      <c r="AA268" s="34">
        <f t="shared" si="47"/>
        <v>0</v>
      </c>
    </row>
    <row r="269" spans="1:27" s="2" customFormat="1" ht="11.25" customHeight="1">
      <c r="A269" s="52"/>
      <c r="B269" s="182"/>
      <c r="C269" s="183"/>
      <c r="D269" s="184"/>
      <c r="E269" s="180"/>
      <c r="F269" s="185"/>
      <c r="G269" s="184"/>
      <c r="H269" s="186"/>
      <c r="I269" s="53">
        <f t="shared" si="42"/>
        <v>0</v>
      </c>
      <c r="J269" s="53">
        <f t="shared" si="43"/>
        <v>0</v>
      </c>
      <c r="K269" s="216"/>
      <c r="L269" s="203"/>
      <c r="M269" s="169"/>
      <c r="N269" s="97">
        <f t="shared" si="44"/>
        <v>0</v>
      </c>
      <c r="O269" s="95">
        <f t="shared" si="45"/>
        <v>0</v>
      </c>
      <c r="P269" s="97">
        <f t="shared" si="46"/>
        <v>0</v>
      </c>
      <c r="Q269" s="192"/>
      <c r="R269" s="194"/>
      <c r="S269" s="3"/>
      <c r="T269" s="112"/>
      <c r="U269" s="3"/>
      <c r="AA269" s="34">
        <f t="shared" si="47"/>
        <v>0</v>
      </c>
    </row>
    <row r="270" spans="1:27" s="2" customFormat="1" ht="11.25" customHeight="1">
      <c r="A270" s="52"/>
      <c r="B270" s="187"/>
      <c r="C270" s="183"/>
      <c r="D270" s="184"/>
      <c r="E270" s="180"/>
      <c r="F270" s="185"/>
      <c r="G270" s="184"/>
      <c r="H270" s="186"/>
      <c r="I270" s="53">
        <f t="shared" si="42"/>
        <v>0</v>
      </c>
      <c r="J270" s="53">
        <f t="shared" si="43"/>
        <v>0</v>
      </c>
      <c r="K270" s="216"/>
      <c r="L270" s="203"/>
      <c r="M270" s="169"/>
      <c r="N270" s="97">
        <f t="shared" si="44"/>
        <v>0</v>
      </c>
      <c r="O270" s="95">
        <f t="shared" si="45"/>
        <v>0</v>
      </c>
      <c r="P270" s="97">
        <f t="shared" si="46"/>
        <v>0</v>
      </c>
      <c r="Q270" s="192"/>
      <c r="R270" s="194"/>
      <c r="S270" s="3"/>
      <c r="T270" s="112"/>
      <c r="U270" s="3"/>
      <c r="AA270" s="34">
        <f t="shared" si="47"/>
        <v>0</v>
      </c>
    </row>
    <row r="271" spans="1:27" s="2" customFormat="1" ht="11.25" customHeight="1">
      <c r="A271" s="52"/>
      <c r="B271" s="182"/>
      <c r="C271" s="183"/>
      <c r="D271" s="184"/>
      <c r="E271" s="180"/>
      <c r="F271" s="185"/>
      <c r="G271" s="184"/>
      <c r="H271" s="186"/>
      <c r="I271" s="53">
        <f t="shared" si="42"/>
        <v>0</v>
      </c>
      <c r="J271" s="53">
        <f t="shared" si="43"/>
        <v>0</v>
      </c>
      <c r="K271" s="216"/>
      <c r="L271" s="203"/>
      <c r="M271" s="169"/>
      <c r="N271" s="97">
        <f t="shared" si="44"/>
        <v>0</v>
      </c>
      <c r="O271" s="95">
        <f t="shared" si="45"/>
        <v>0</v>
      </c>
      <c r="P271" s="97">
        <f t="shared" si="46"/>
        <v>0</v>
      </c>
      <c r="Q271" s="192"/>
      <c r="R271" s="194"/>
      <c r="S271" s="3"/>
      <c r="T271" s="112"/>
      <c r="U271" s="3"/>
      <c r="AA271" s="34">
        <f t="shared" si="47"/>
        <v>0</v>
      </c>
    </row>
    <row r="272" spans="1:27" s="2" customFormat="1" ht="11.25" customHeight="1">
      <c r="A272" s="52"/>
      <c r="B272" s="182"/>
      <c r="C272" s="183"/>
      <c r="D272" s="184"/>
      <c r="E272" s="180"/>
      <c r="F272" s="185"/>
      <c r="G272" s="184"/>
      <c r="H272" s="186"/>
      <c r="I272" s="53">
        <f t="shared" si="42"/>
        <v>0</v>
      </c>
      <c r="J272" s="53">
        <f t="shared" si="43"/>
        <v>0</v>
      </c>
      <c r="K272" s="216"/>
      <c r="L272" s="203"/>
      <c r="M272" s="169"/>
      <c r="N272" s="97">
        <f t="shared" si="44"/>
        <v>0</v>
      </c>
      <c r="O272" s="95">
        <f t="shared" si="45"/>
        <v>0</v>
      </c>
      <c r="P272" s="97">
        <f t="shared" si="46"/>
        <v>0</v>
      </c>
      <c r="Q272" s="192"/>
      <c r="R272" s="194"/>
      <c r="S272" s="3"/>
      <c r="T272" s="112"/>
      <c r="U272" s="3"/>
      <c r="AA272" s="34">
        <f t="shared" si="47"/>
        <v>0</v>
      </c>
    </row>
    <row r="273" spans="1:27" s="2" customFormat="1" ht="11.25" customHeight="1">
      <c r="A273" s="52"/>
      <c r="B273" s="182"/>
      <c r="C273" s="183"/>
      <c r="D273" s="184"/>
      <c r="E273" s="180"/>
      <c r="F273" s="185"/>
      <c r="G273" s="184"/>
      <c r="H273" s="186"/>
      <c r="I273" s="53">
        <f t="shared" si="42"/>
        <v>0</v>
      </c>
      <c r="J273" s="53">
        <f t="shared" si="43"/>
        <v>0</v>
      </c>
      <c r="K273" s="216"/>
      <c r="L273" s="203"/>
      <c r="M273" s="169"/>
      <c r="N273" s="97">
        <f t="shared" si="44"/>
        <v>0</v>
      </c>
      <c r="O273" s="95">
        <f t="shared" si="45"/>
        <v>0</v>
      </c>
      <c r="P273" s="97">
        <f t="shared" si="46"/>
        <v>0</v>
      </c>
      <c r="Q273" s="192"/>
      <c r="R273" s="194"/>
      <c r="S273" s="3"/>
      <c r="T273" s="112"/>
      <c r="U273" s="3"/>
      <c r="AA273" s="34">
        <f t="shared" si="47"/>
        <v>0</v>
      </c>
    </row>
    <row r="274" spans="1:27" s="2" customFormat="1" ht="11.25" customHeight="1">
      <c r="A274" s="52"/>
      <c r="B274" s="187"/>
      <c r="C274" s="183"/>
      <c r="D274" s="184"/>
      <c r="E274" s="180"/>
      <c r="F274" s="185"/>
      <c r="G274" s="184"/>
      <c r="H274" s="186"/>
      <c r="I274" s="53">
        <f t="shared" si="42"/>
        <v>0</v>
      </c>
      <c r="J274" s="53">
        <f t="shared" si="43"/>
        <v>0</v>
      </c>
      <c r="K274" s="216"/>
      <c r="L274" s="203"/>
      <c r="M274" s="169"/>
      <c r="N274" s="97">
        <f t="shared" si="44"/>
        <v>0</v>
      </c>
      <c r="O274" s="95">
        <f t="shared" si="45"/>
        <v>0</v>
      </c>
      <c r="P274" s="97">
        <f t="shared" si="46"/>
        <v>0</v>
      </c>
      <c r="Q274" s="192"/>
      <c r="R274" s="194"/>
      <c r="S274" s="3"/>
      <c r="T274" s="112"/>
      <c r="U274" s="3"/>
      <c r="AA274" s="34">
        <f t="shared" si="47"/>
        <v>0</v>
      </c>
    </row>
    <row r="275" spans="1:27" s="2" customFormat="1" ht="11.25" customHeight="1">
      <c r="A275" s="52"/>
      <c r="B275" s="182"/>
      <c r="C275" s="183"/>
      <c r="D275" s="184"/>
      <c r="E275" s="180"/>
      <c r="F275" s="185"/>
      <c r="G275" s="184"/>
      <c r="H275" s="186"/>
      <c r="I275" s="53">
        <f t="shared" si="42"/>
        <v>0</v>
      </c>
      <c r="J275" s="53">
        <f t="shared" si="43"/>
        <v>0</v>
      </c>
      <c r="K275" s="216"/>
      <c r="L275" s="203"/>
      <c r="M275" s="169"/>
      <c r="N275" s="97">
        <f t="shared" si="44"/>
        <v>0</v>
      </c>
      <c r="O275" s="95">
        <f t="shared" si="45"/>
        <v>0</v>
      </c>
      <c r="P275" s="97">
        <f t="shared" si="46"/>
        <v>0</v>
      </c>
      <c r="Q275" s="192"/>
      <c r="R275" s="194"/>
      <c r="S275" s="3"/>
      <c r="T275" s="112"/>
      <c r="U275" s="3"/>
      <c r="AA275" s="34">
        <f t="shared" si="47"/>
        <v>0</v>
      </c>
    </row>
    <row r="276" spans="1:27" s="2" customFormat="1" ht="11.25" customHeight="1">
      <c r="A276" s="52"/>
      <c r="B276" s="182"/>
      <c r="C276" s="183"/>
      <c r="D276" s="184"/>
      <c r="E276" s="180"/>
      <c r="F276" s="185"/>
      <c r="G276" s="184"/>
      <c r="H276" s="186"/>
      <c r="I276" s="53">
        <f t="shared" si="42"/>
        <v>0</v>
      </c>
      <c r="J276" s="53">
        <f t="shared" si="43"/>
        <v>0</v>
      </c>
      <c r="K276" s="216"/>
      <c r="L276" s="203"/>
      <c r="M276" s="169"/>
      <c r="N276" s="97">
        <f t="shared" si="44"/>
        <v>0</v>
      </c>
      <c r="O276" s="95">
        <f t="shared" si="45"/>
        <v>0</v>
      </c>
      <c r="P276" s="97">
        <f t="shared" si="46"/>
        <v>0</v>
      </c>
      <c r="Q276" s="192"/>
      <c r="R276" s="194"/>
      <c r="S276" s="3"/>
      <c r="T276" s="112"/>
      <c r="U276" s="3"/>
      <c r="AA276" s="34">
        <f t="shared" si="47"/>
        <v>0</v>
      </c>
    </row>
    <row r="277" spans="1:27" s="2" customFormat="1" ht="11.25" customHeight="1">
      <c r="A277" s="52"/>
      <c r="B277" s="182"/>
      <c r="C277" s="183"/>
      <c r="D277" s="184"/>
      <c r="E277" s="180"/>
      <c r="F277" s="185"/>
      <c r="G277" s="184"/>
      <c r="H277" s="186"/>
      <c r="I277" s="53">
        <f t="shared" si="42"/>
        <v>0</v>
      </c>
      <c r="J277" s="53">
        <f t="shared" si="43"/>
        <v>0</v>
      </c>
      <c r="K277" s="216"/>
      <c r="L277" s="203"/>
      <c r="M277" s="169"/>
      <c r="N277" s="97">
        <f t="shared" si="44"/>
        <v>0</v>
      </c>
      <c r="O277" s="95">
        <f t="shared" si="45"/>
        <v>0</v>
      </c>
      <c r="P277" s="97">
        <f t="shared" si="46"/>
        <v>0</v>
      </c>
      <c r="Q277" s="192"/>
      <c r="R277" s="194"/>
      <c r="S277" s="3"/>
      <c r="T277" s="112"/>
      <c r="U277" s="3"/>
      <c r="AA277" s="34">
        <f t="shared" si="47"/>
        <v>0</v>
      </c>
    </row>
    <row r="278" spans="1:27" s="8" customFormat="1" ht="11.25" customHeight="1">
      <c r="A278" s="41"/>
      <c r="B278" s="188"/>
      <c r="C278" s="189"/>
      <c r="D278" s="190"/>
      <c r="E278" s="181"/>
      <c r="F278" s="185"/>
      <c r="G278" s="184"/>
      <c r="H278" s="186"/>
      <c r="I278" s="53">
        <f t="shared" si="42"/>
        <v>0</v>
      </c>
      <c r="J278" s="53">
        <f t="shared" si="43"/>
        <v>0</v>
      </c>
      <c r="K278" s="216"/>
      <c r="L278" s="204"/>
      <c r="M278" s="170"/>
      <c r="N278" s="97">
        <f t="shared" si="44"/>
        <v>0</v>
      </c>
      <c r="O278" s="95">
        <f t="shared" si="45"/>
        <v>0</v>
      </c>
      <c r="P278" s="97">
        <f t="shared" si="46"/>
        <v>0</v>
      </c>
      <c r="Q278" s="192"/>
      <c r="R278" s="193"/>
      <c r="AA278" s="34">
        <f t="shared" si="47"/>
        <v>0</v>
      </c>
    </row>
    <row r="279" spans="1:27" s="2" customFormat="1" ht="11.25" customHeight="1">
      <c r="A279" s="52"/>
      <c r="B279" s="187"/>
      <c r="C279" s="183"/>
      <c r="D279" s="184"/>
      <c r="E279" s="180"/>
      <c r="F279" s="185"/>
      <c r="G279" s="184"/>
      <c r="H279" s="186"/>
      <c r="I279" s="53">
        <f t="shared" si="42"/>
        <v>0</v>
      </c>
      <c r="J279" s="53">
        <f t="shared" si="43"/>
        <v>0</v>
      </c>
      <c r="K279" s="216"/>
      <c r="L279" s="203"/>
      <c r="M279" s="169"/>
      <c r="N279" s="97">
        <f t="shared" si="44"/>
        <v>0</v>
      </c>
      <c r="O279" s="95">
        <f t="shared" si="45"/>
        <v>0</v>
      </c>
      <c r="P279" s="97">
        <f t="shared" si="46"/>
        <v>0</v>
      </c>
      <c r="Q279" s="192"/>
      <c r="R279" s="194"/>
      <c r="S279" s="3"/>
      <c r="T279" s="112"/>
      <c r="U279" s="3"/>
      <c r="AA279" s="34">
        <f t="shared" si="47"/>
        <v>0</v>
      </c>
    </row>
    <row r="280" spans="1:27" s="2" customFormat="1" ht="11.25" customHeight="1">
      <c r="A280" s="52"/>
      <c r="B280" s="182"/>
      <c r="C280" s="183"/>
      <c r="D280" s="184"/>
      <c r="E280" s="180"/>
      <c r="F280" s="185"/>
      <c r="G280" s="184"/>
      <c r="H280" s="186"/>
      <c r="I280" s="53">
        <f t="shared" si="42"/>
        <v>0</v>
      </c>
      <c r="J280" s="53">
        <f t="shared" si="43"/>
        <v>0</v>
      </c>
      <c r="K280" s="216"/>
      <c r="L280" s="203"/>
      <c r="M280" s="169"/>
      <c r="N280" s="97">
        <f t="shared" si="44"/>
        <v>0</v>
      </c>
      <c r="O280" s="95">
        <f t="shared" si="45"/>
        <v>0</v>
      </c>
      <c r="P280" s="97">
        <f t="shared" si="46"/>
        <v>0</v>
      </c>
      <c r="Q280" s="192"/>
      <c r="R280" s="194"/>
      <c r="S280" s="3"/>
      <c r="T280" s="112"/>
      <c r="U280" s="3"/>
      <c r="AA280" s="34">
        <f t="shared" si="47"/>
        <v>0</v>
      </c>
    </row>
    <row r="281" spans="1:27" s="2" customFormat="1" ht="11.25" customHeight="1">
      <c r="A281" s="52"/>
      <c r="B281" s="182"/>
      <c r="C281" s="183"/>
      <c r="D281" s="184"/>
      <c r="E281" s="180"/>
      <c r="F281" s="185"/>
      <c r="G281" s="184"/>
      <c r="H281" s="186"/>
      <c r="I281" s="53">
        <f t="shared" si="42"/>
        <v>0</v>
      </c>
      <c r="J281" s="53">
        <f t="shared" si="43"/>
        <v>0</v>
      </c>
      <c r="K281" s="216"/>
      <c r="L281" s="203"/>
      <c r="M281" s="169"/>
      <c r="N281" s="97">
        <f t="shared" si="44"/>
        <v>0</v>
      </c>
      <c r="O281" s="95">
        <f t="shared" si="45"/>
        <v>0</v>
      </c>
      <c r="P281" s="97">
        <f t="shared" si="46"/>
        <v>0</v>
      </c>
      <c r="Q281" s="192"/>
      <c r="R281" s="194"/>
      <c r="S281" s="3"/>
      <c r="T281" s="112"/>
      <c r="U281" s="3"/>
      <c r="AA281" s="34">
        <f t="shared" si="47"/>
        <v>0</v>
      </c>
    </row>
    <row r="282" spans="1:27" s="2" customFormat="1" ht="11.25" customHeight="1">
      <c r="A282" s="52"/>
      <c r="B282" s="182"/>
      <c r="C282" s="183"/>
      <c r="D282" s="184"/>
      <c r="E282" s="180"/>
      <c r="F282" s="185"/>
      <c r="G282" s="184"/>
      <c r="H282" s="186"/>
      <c r="I282" s="53">
        <f t="shared" si="42"/>
        <v>0</v>
      </c>
      <c r="J282" s="53">
        <f t="shared" si="43"/>
        <v>0</v>
      </c>
      <c r="K282" s="216"/>
      <c r="L282" s="203"/>
      <c r="M282" s="169"/>
      <c r="N282" s="97">
        <f t="shared" si="44"/>
        <v>0</v>
      </c>
      <c r="O282" s="95">
        <f t="shared" si="45"/>
        <v>0</v>
      </c>
      <c r="P282" s="97">
        <f t="shared" si="46"/>
        <v>0</v>
      </c>
      <c r="Q282" s="192"/>
      <c r="R282" s="194"/>
      <c r="S282" s="3"/>
      <c r="T282" s="112"/>
      <c r="U282" s="3"/>
      <c r="AA282" s="34">
        <f t="shared" si="47"/>
        <v>0</v>
      </c>
    </row>
    <row r="283" spans="1:27" s="8" customFormat="1" ht="11.25" customHeight="1" thickBot="1">
      <c r="A283" s="41"/>
      <c r="B283" s="85"/>
      <c r="C283" s="68"/>
      <c r="D283" s="228"/>
      <c r="E283" s="116"/>
      <c r="F283" s="234"/>
      <c r="G283" s="235"/>
      <c r="H283" s="236"/>
      <c r="I283" s="227">
        <f t="shared" si="42"/>
        <v>0</v>
      </c>
      <c r="J283" s="227">
        <f t="shared" si="43"/>
        <v>0</v>
      </c>
      <c r="K283" s="233"/>
      <c r="L283" s="231"/>
      <c r="M283" s="116"/>
      <c r="N283" s="97">
        <f t="shared" si="44"/>
        <v>0</v>
      </c>
      <c r="O283" s="95">
        <f t="shared" si="45"/>
        <v>0</v>
      </c>
      <c r="P283" s="97">
        <f t="shared" si="46"/>
        <v>0</v>
      </c>
      <c r="Q283" s="97"/>
      <c r="R283" s="232"/>
      <c r="AA283" s="34">
        <f>AA284</f>
        <v>1</v>
      </c>
    </row>
    <row r="284" spans="1:27" s="8" customFormat="1" ht="15" thickBot="1" thickTop="1">
      <c r="A284" s="42"/>
      <c r="B284" s="18" t="s">
        <v>2203</v>
      </c>
      <c r="C284" s="67"/>
      <c r="D284" s="118"/>
      <c r="E284" s="119"/>
      <c r="F284" s="120"/>
      <c r="G284" s="121"/>
      <c r="H284" s="122"/>
      <c r="I284" s="122">
        <f t="shared" si="42"/>
        <v>0</v>
      </c>
      <c r="J284" s="122">
        <f t="shared" si="43"/>
        <v>0</v>
      </c>
      <c r="K284" s="217">
        <f>SUBTOTAL(9,K251:K283)</f>
        <v>0</v>
      </c>
      <c r="L284" s="30">
        <f>SUM(L255:L283)</f>
        <v>0</v>
      </c>
      <c r="M284" s="30">
        <f>SUM(M255:M283)</f>
        <v>0</v>
      </c>
      <c r="N284" s="81">
        <f t="shared" si="44"/>
        <v>0</v>
      </c>
      <c r="O284" s="81">
        <f t="shared" si="45"/>
        <v>0</v>
      </c>
      <c r="P284" s="30">
        <f>SUBTOTAL(9,P251:P283)</f>
        <v>0</v>
      </c>
      <c r="Q284" s="81"/>
      <c r="R284" s="43"/>
      <c r="S284" s="99"/>
      <c r="U284" s="99"/>
      <c r="AA284" s="8">
        <f>IF(SUM(AA255:AA282)&gt;0,1,0)</f>
        <v>1</v>
      </c>
    </row>
    <row r="285" spans="1:27" s="8" customFormat="1" ht="11.25" customHeight="1" thickTop="1">
      <c r="A285" s="44"/>
      <c r="B285" s="15"/>
      <c r="C285" s="68"/>
      <c r="D285" s="76"/>
      <c r="E285" s="28"/>
      <c r="F285" s="65"/>
      <c r="G285" s="76"/>
      <c r="H285" s="113"/>
      <c r="I285" s="28"/>
      <c r="J285" s="28"/>
      <c r="K285" s="214"/>
      <c r="L285" s="201"/>
      <c r="M285" s="28"/>
      <c r="N285" s="95"/>
      <c r="O285" s="95"/>
      <c r="P285" s="95"/>
      <c r="Q285" s="79"/>
      <c r="R285" s="10"/>
      <c r="S285" s="11"/>
      <c r="U285" s="11"/>
      <c r="AA285" s="8">
        <f>+AA284</f>
        <v>1</v>
      </c>
    </row>
    <row r="286" spans="1:27" s="8" customFormat="1" ht="14.25">
      <c r="A286" s="45" t="s">
        <v>934</v>
      </c>
      <c r="B286" s="123" t="s">
        <v>2163</v>
      </c>
      <c r="C286" s="124"/>
      <c r="D286" s="125"/>
      <c r="E286" s="31"/>
      <c r="F286" s="124"/>
      <c r="G286" s="125"/>
      <c r="H286" s="126"/>
      <c r="I286" s="31"/>
      <c r="J286" s="31"/>
      <c r="K286" s="218"/>
      <c r="L286" s="206"/>
      <c r="M286" s="31"/>
      <c r="N286" s="96"/>
      <c r="O286" s="96"/>
      <c r="P286" s="96"/>
      <c r="Q286" s="82"/>
      <c r="R286" s="127"/>
      <c r="S286" s="12"/>
      <c r="U286" s="12"/>
      <c r="AA286" s="8">
        <f>+AA317</f>
        <v>1</v>
      </c>
    </row>
    <row r="287" spans="1:27" s="8" customFormat="1" ht="11.25" customHeight="1">
      <c r="A287" s="41"/>
      <c r="B287" s="85"/>
      <c r="C287" s="68"/>
      <c r="D287" s="228"/>
      <c r="E287" s="116"/>
      <c r="F287" s="68"/>
      <c r="G287" s="228"/>
      <c r="H287" s="229"/>
      <c r="I287" s="227">
        <f aca="true" t="shared" si="48" ref="I287:I317">$K287*T$974</f>
        <v>0</v>
      </c>
      <c r="J287" s="227">
        <f aca="true" t="shared" si="49" ref="J287:J317">$K287*U$974</f>
        <v>0</v>
      </c>
      <c r="K287" s="233"/>
      <c r="L287" s="231"/>
      <c r="M287" s="116"/>
      <c r="N287" s="97">
        <f aca="true" t="shared" si="50" ref="N287:N317">P287*V$974</f>
        <v>0</v>
      </c>
      <c r="O287" s="95">
        <f aca="true" t="shared" si="51" ref="O287:O317">P287-N287</f>
        <v>0</v>
      </c>
      <c r="P287" s="97">
        <f aca="true" t="shared" si="52" ref="P287:P316">K287-M287-L287</f>
        <v>0</v>
      </c>
      <c r="Q287" s="97"/>
      <c r="R287" s="232"/>
      <c r="S287" s="11"/>
      <c r="U287" s="11"/>
      <c r="AA287" s="8">
        <f>AA286</f>
        <v>1</v>
      </c>
    </row>
    <row r="288" spans="1:27" s="8" customFormat="1" ht="11.25" customHeight="1">
      <c r="A288" s="40"/>
      <c r="B288" s="188" t="s">
        <v>2179</v>
      </c>
      <c r="C288" s="191"/>
      <c r="D288" s="190"/>
      <c r="E288" s="181"/>
      <c r="F288" s="185"/>
      <c r="G288" s="184"/>
      <c r="H288" s="186"/>
      <c r="I288" s="53">
        <f t="shared" si="48"/>
        <v>0</v>
      </c>
      <c r="J288" s="53">
        <f t="shared" si="49"/>
        <v>0</v>
      </c>
      <c r="K288" s="216"/>
      <c r="L288" s="204"/>
      <c r="M288" s="170"/>
      <c r="N288" s="97">
        <f t="shared" si="50"/>
        <v>0</v>
      </c>
      <c r="O288" s="95">
        <f t="shared" si="51"/>
        <v>0</v>
      </c>
      <c r="P288" s="97">
        <f t="shared" si="52"/>
        <v>0</v>
      </c>
      <c r="Q288" s="192"/>
      <c r="R288" s="193"/>
      <c r="S288" s="12"/>
      <c r="U288" s="12"/>
      <c r="AA288" s="8">
        <f aca="true" t="shared" si="53" ref="AA288:AA315">IF(OR(B288&lt;&gt;0,C288&lt;&gt;0),1,0)</f>
        <v>1</v>
      </c>
    </row>
    <row r="289" spans="1:27" s="2" customFormat="1" ht="11.25" customHeight="1">
      <c r="A289" s="52"/>
      <c r="B289" s="182"/>
      <c r="C289" s="183"/>
      <c r="D289" s="184"/>
      <c r="E289" s="180"/>
      <c r="F289" s="185"/>
      <c r="G289" s="184"/>
      <c r="H289" s="186"/>
      <c r="I289" s="53">
        <f t="shared" si="48"/>
        <v>0</v>
      </c>
      <c r="J289" s="53">
        <f t="shared" si="49"/>
        <v>0</v>
      </c>
      <c r="K289" s="216"/>
      <c r="L289" s="203"/>
      <c r="M289" s="169"/>
      <c r="N289" s="97">
        <f t="shared" si="50"/>
        <v>0</v>
      </c>
      <c r="O289" s="95">
        <f t="shared" si="51"/>
        <v>0</v>
      </c>
      <c r="P289" s="97">
        <f t="shared" si="52"/>
        <v>0</v>
      </c>
      <c r="Q289" s="192"/>
      <c r="R289" s="194"/>
      <c r="S289" s="3"/>
      <c r="T289" s="112"/>
      <c r="U289" s="3"/>
      <c r="AA289" s="34">
        <f t="shared" si="53"/>
        <v>0</v>
      </c>
    </row>
    <row r="290" spans="1:27" s="2" customFormat="1" ht="11.25" customHeight="1">
      <c r="A290" s="52"/>
      <c r="B290" s="182"/>
      <c r="C290" s="183"/>
      <c r="D290" s="184"/>
      <c r="E290" s="180"/>
      <c r="F290" s="185"/>
      <c r="G290" s="184"/>
      <c r="H290" s="186"/>
      <c r="I290" s="53">
        <f t="shared" si="48"/>
        <v>0</v>
      </c>
      <c r="J290" s="53">
        <f t="shared" si="49"/>
        <v>0</v>
      </c>
      <c r="K290" s="216"/>
      <c r="L290" s="203"/>
      <c r="M290" s="169"/>
      <c r="N290" s="97">
        <f t="shared" si="50"/>
        <v>0</v>
      </c>
      <c r="O290" s="95">
        <f t="shared" si="51"/>
        <v>0</v>
      </c>
      <c r="P290" s="97">
        <f t="shared" si="52"/>
        <v>0</v>
      </c>
      <c r="Q290" s="192"/>
      <c r="R290" s="194"/>
      <c r="S290" s="3"/>
      <c r="T290" s="112"/>
      <c r="U290" s="3"/>
      <c r="AA290" s="34">
        <f t="shared" si="53"/>
        <v>0</v>
      </c>
    </row>
    <row r="291" spans="1:27" s="2" customFormat="1" ht="11.25" customHeight="1">
      <c r="A291" s="52"/>
      <c r="B291" s="182"/>
      <c r="C291" s="183"/>
      <c r="D291" s="184"/>
      <c r="E291" s="180"/>
      <c r="F291" s="185"/>
      <c r="G291" s="184"/>
      <c r="H291" s="186"/>
      <c r="I291" s="53">
        <f t="shared" si="48"/>
        <v>0</v>
      </c>
      <c r="J291" s="53">
        <f t="shared" si="49"/>
        <v>0</v>
      </c>
      <c r="K291" s="216"/>
      <c r="L291" s="203"/>
      <c r="M291" s="169"/>
      <c r="N291" s="97">
        <f t="shared" si="50"/>
        <v>0</v>
      </c>
      <c r="O291" s="95">
        <f t="shared" si="51"/>
        <v>0</v>
      </c>
      <c r="P291" s="97">
        <f t="shared" si="52"/>
        <v>0</v>
      </c>
      <c r="Q291" s="192"/>
      <c r="R291" s="194"/>
      <c r="S291" s="3"/>
      <c r="T291" s="112"/>
      <c r="U291" s="3"/>
      <c r="AA291" s="34">
        <f t="shared" si="53"/>
        <v>0</v>
      </c>
    </row>
    <row r="292" spans="1:27" s="2" customFormat="1" ht="11.25" customHeight="1">
      <c r="A292" s="52"/>
      <c r="B292" s="187"/>
      <c r="C292" s="183"/>
      <c r="D292" s="184"/>
      <c r="E292" s="180"/>
      <c r="F292" s="185"/>
      <c r="G292" s="184"/>
      <c r="H292" s="186"/>
      <c r="I292" s="53">
        <f t="shared" si="48"/>
        <v>0</v>
      </c>
      <c r="J292" s="53">
        <f t="shared" si="49"/>
        <v>0</v>
      </c>
      <c r="K292" s="216"/>
      <c r="L292" s="203"/>
      <c r="M292" s="169"/>
      <c r="N292" s="97">
        <f t="shared" si="50"/>
        <v>0</v>
      </c>
      <c r="O292" s="95">
        <f t="shared" si="51"/>
        <v>0</v>
      </c>
      <c r="P292" s="97">
        <f t="shared" si="52"/>
        <v>0</v>
      </c>
      <c r="Q292" s="192"/>
      <c r="R292" s="194"/>
      <c r="S292" s="3"/>
      <c r="T292" s="112"/>
      <c r="U292" s="3"/>
      <c r="AA292" s="34">
        <f t="shared" si="53"/>
        <v>0</v>
      </c>
    </row>
    <row r="293" spans="1:27" s="2" customFormat="1" ht="11.25" customHeight="1">
      <c r="A293" s="52"/>
      <c r="B293" s="182"/>
      <c r="C293" s="183"/>
      <c r="D293" s="184"/>
      <c r="E293" s="180"/>
      <c r="F293" s="185"/>
      <c r="G293" s="184"/>
      <c r="H293" s="186"/>
      <c r="I293" s="53">
        <f t="shared" si="48"/>
        <v>0</v>
      </c>
      <c r="J293" s="53">
        <f t="shared" si="49"/>
        <v>0</v>
      </c>
      <c r="K293" s="216"/>
      <c r="L293" s="203"/>
      <c r="M293" s="169"/>
      <c r="N293" s="97">
        <f t="shared" si="50"/>
        <v>0</v>
      </c>
      <c r="O293" s="95">
        <f t="shared" si="51"/>
        <v>0</v>
      </c>
      <c r="P293" s="97">
        <f t="shared" si="52"/>
        <v>0</v>
      </c>
      <c r="Q293" s="192"/>
      <c r="R293" s="194"/>
      <c r="S293" s="3"/>
      <c r="T293" s="112"/>
      <c r="U293" s="3"/>
      <c r="AA293" s="34">
        <f t="shared" si="53"/>
        <v>0</v>
      </c>
    </row>
    <row r="294" spans="1:27" s="2" customFormat="1" ht="11.25" customHeight="1">
      <c r="A294" s="52"/>
      <c r="B294" s="182"/>
      <c r="C294" s="183"/>
      <c r="D294" s="184"/>
      <c r="E294" s="180"/>
      <c r="F294" s="185"/>
      <c r="G294" s="184"/>
      <c r="H294" s="186"/>
      <c r="I294" s="53">
        <f t="shared" si="48"/>
        <v>0</v>
      </c>
      <c r="J294" s="53">
        <f t="shared" si="49"/>
        <v>0</v>
      </c>
      <c r="K294" s="216"/>
      <c r="L294" s="203"/>
      <c r="M294" s="169"/>
      <c r="N294" s="97">
        <f t="shared" si="50"/>
        <v>0</v>
      </c>
      <c r="O294" s="95">
        <f t="shared" si="51"/>
        <v>0</v>
      </c>
      <c r="P294" s="97">
        <f t="shared" si="52"/>
        <v>0</v>
      </c>
      <c r="Q294" s="192"/>
      <c r="R294" s="194"/>
      <c r="S294" s="3"/>
      <c r="T294" s="112"/>
      <c r="U294" s="3"/>
      <c r="AA294" s="34">
        <f t="shared" si="53"/>
        <v>0</v>
      </c>
    </row>
    <row r="295" spans="1:27" s="2" customFormat="1" ht="11.25" customHeight="1">
      <c r="A295" s="52"/>
      <c r="B295" s="182"/>
      <c r="C295" s="183"/>
      <c r="D295" s="184"/>
      <c r="E295" s="180"/>
      <c r="F295" s="185"/>
      <c r="G295" s="184"/>
      <c r="H295" s="186"/>
      <c r="I295" s="53">
        <f t="shared" si="48"/>
        <v>0</v>
      </c>
      <c r="J295" s="53">
        <f t="shared" si="49"/>
        <v>0</v>
      </c>
      <c r="K295" s="216"/>
      <c r="L295" s="203"/>
      <c r="M295" s="169"/>
      <c r="N295" s="97">
        <f t="shared" si="50"/>
        <v>0</v>
      </c>
      <c r="O295" s="95">
        <f t="shared" si="51"/>
        <v>0</v>
      </c>
      <c r="P295" s="97">
        <f t="shared" si="52"/>
        <v>0</v>
      </c>
      <c r="Q295" s="192"/>
      <c r="R295" s="194"/>
      <c r="S295" s="3"/>
      <c r="T295" s="112"/>
      <c r="U295" s="3"/>
      <c r="AA295" s="34">
        <f t="shared" si="53"/>
        <v>0</v>
      </c>
    </row>
    <row r="296" spans="1:27" s="2" customFormat="1" ht="11.25" customHeight="1">
      <c r="A296" s="52"/>
      <c r="B296" s="187"/>
      <c r="C296" s="183"/>
      <c r="D296" s="184"/>
      <c r="E296" s="180"/>
      <c r="F296" s="185"/>
      <c r="G296" s="184"/>
      <c r="H296" s="186"/>
      <c r="I296" s="53">
        <f t="shared" si="48"/>
        <v>0</v>
      </c>
      <c r="J296" s="53">
        <f t="shared" si="49"/>
        <v>0</v>
      </c>
      <c r="K296" s="216"/>
      <c r="L296" s="203"/>
      <c r="M296" s="169"/>
      <c r="N296" s="97">
        <f t="shared" si="50"/>
        <v>0</v>
      </c>
      <c r="O296" s="95">
        <f t="shared" si="51"/>
        <v>0</v>
      </c>
      <c r="P296" s="97">
        <f t="shared" si="52"/>
        <v>0</v>
      </c>
      <c r="Q296" s="192"/>
      <c r="R296" s="194"/>
      <c r="S296" s="3"/>
      <c r="T296" s="112"/>
      <c r="U296" s="3"/>
      <c r="AA296" s="34">
        <f t="shared" si="53"/>
        <v>0</v>
      </c>
    </row>
    <row r="297" spans="1:27" s="2" customFormat="1" ht="11.25" customHeight="1">
      <c r="A297" s="52"/>
      <c r="B297" s="182"/>
      <c r="C297" s="183"/>
      <c r="D297" s="184"/>
      <c r="E297" s="180"/>
      <c r="F297" s="185"/>
      <c r="G297" s="184"/>
      <c r="H297" s="186"/>
      <c r="I297" s="53">
        <f t="shared" si="48"/>
        <v>0</v>
      </c>
      <c r="J297" s="53">
        <f t="shared" si="49"/>
        <v>0</v>
      </c>
      <c r="K297" s="216"/>
      <c r="L297" s="203"/>
      <c r="M297" s="169"/>
      <c r="N297" s="97">
        <f t="shared" si="50"/>
        <v>0</v>
      </c>
      <c r="O297" s="95">
        <f t="shared" si="51"/>
        <v>0</v>
      </c>
      <c r="P297" s="97">
        <f t="shared" si="52"/>
        <v>0</v>
      </c>
      <c r="Q297" s="192"/>
      <c r="R297" s="194"/>
      <c r="S297" s="3"/>
      <c r="T297" s="112"/>
      <c r="U297" s="3"/>
      <c r="AA297" s="34">
        <f t="shared" si="53"/>
        <v>0</v>
      </c>
    </row>
    <row r="298" spans="1:27" s="2" customFormat="1" ht="11.25" customHeight="1">
      <c r="A298" s="52"/>
      <c r="B298" s="182"/>
      <c r="C298" s="183"/>
      <c r="D298" s="184"/>
      <c r="E298" s="180"/>
      <c r="F298" s="185"/>
      <c r="G298" s="184"/>
      <c r="H298" s="186"/>
      <c r="I298" s="53">
        <f t="shared" si="48"/>
        <v>0</v>
      </c>
      <c r="J298" s="53">
        <f t="shared" si="49"/>
        <v>0</v>
      </c>
      <c r="K298" s="216"/>
      <c r="L298" s="203"/>
      <c r="M298" s="169"/>
      <c r="N298" s="97">
        <f t="shared" si="50"/>
        <v>0</v>
      </c>
      <c r="O298" s="95">
        <f t="shared" si="51"/>
        <v>0</v>
      </c>
      <c r="P298" s="97">
        <f t="shared" si="52"/>
        <v>0</v>
      </c>
      <c r="Q298" s="192"/>
      <c r="R298" s="194"/>
      <c r="S298" s="3"/>
      <c r="T298" s="112"/>
      <c r="U298" s="3"/>
      <c r="AA298" s="34">
        <f t="shared" si="53"/>
        <v>0</v>
      </c>
    </row>
    <row r="299" spans="1:27" s="2" customFormat="1" ht="11.25" customHeight="1">
      <c r="A299" s="52"/>
      <c r="B299" s="182"/>
      <c r="C299" s="183"/>
      <c r="D299" s="184"/>
      <c r="E299" s="180"/>
      <c r="F299" s="185"/>
      <c r="G299" s="184"/>
      <c r="H299" s="186"/>
      <c r="I299" s="53">
        <f t="shared" si="48"/>
        <v>0</v>
      </c>
      <c r="J299" s="53">
        <f t="shared" si="49"/>
        <v>0</v>
      </c>
      <c r="K299" s="216"/>
      <c r="L299" s="203"/>
      <c r="M299" s="169"/>
      <c r="N299" s="97">
        <f t="shared" si="50"/>
        <v>0</v>
      </c>
      <c r="O299" s="95">
        <f t="shared" si="51"/>
        <v>0</v>
      </c>
      <c r="P299" s="97">
        <f t="shared" si="52"/>
        <v>0</v>
      </c>
      <c r="Q299" s="192"/>
      <c r="R299" s="194"/>
      <c r="S299" s="3"/>
      <c r="T299" s="112"/>
      <c r="U299" s="3"/>
      <c r="AA299" s="34">
        <f t="shared" si="53"/>
        <v>0</v>
      </c>
    </row>
    <row r="300" spans="1:27" s="2" customFormat="1" ht="11.25" customHeight="1">
      <c r="A300" s="52"/>
      <c r="B300" s="182"/>
      <c r="C300" s="183"/>
      <c r="D300" s="184"/>
      <c r="E300" s="180"/>
      <c r="F300" s="185"/>
      <c r="G300" s="184"/>
      <c r="H300" s="186"/>
      <c r="I300" s="53">
        <f t="shared" si="48"/>
        <v>0</v>
      </c>
      <c r="J300" s="53">
        <f t="shared" si="49"/>
        <v>0</v>
      </c>
      <c r="K300" s="216"/>
      <c r="L300" s="203"/>
      <c r="M300" s="169"/>
      <c r="N300" s="97">
        <f t="shared" si="50"/>
        <v>0</v>
      </c>
      <c r="O300" s="95">
        <f t="shared" si="51"/>
        <v>0</v>
      </c>
      <c r="P300" s="97">
        <f t="shared" si="52"/>
        <v>0</v>
      </c>
      <c r="Q300" s="192"/>
      <c r="R300" s="194"/>
      <c r="S300" s="3"/>
      <c r="T300" s="112"/>
      <c r="U300" s="3"/>
      <c r="AA300" s="34">
        <f t="shared" si="53"/>
        <v>0</v>
      </c>
    </row>
    <row r="301" spans="1:27" s="2" customFormat="1" ht="11.25" customHeight="1">
      <c r="A301" s="52"/>
      <c r="B301" s="182"/>
      <c r="C301" s="183"/>
      <c r="D301" s="184"/>
      <c r="E301" s="180"/>
      <c r="F301" s="185"/>
      <c r="G301" s="184"/>
      <c r="H301" s="186"/>
      <c r="I301" s="53">
        <f t="shared" si="48"/>
        <v>0</v>
      </c>
      <c r="J301" s="53">
        <f t="shared" si="49"/>
        <v>0</v>
      </c>
      <c r="K301" s="216"/>
      <c r="L301" s="203"/>
      <c r="M301" s="169"/>
      <c r="N301" s="97">
        <f t="shared" si="50"/>
        <v>0</v>
      </c>
      <c r="O301" s="95">
        <f t="shared" si="51"/>
        <v>0</v>
      </c>
      <c r="P301" s="97">
        <f t="shared" si="52"/>
        <v>0</v>
      </c>
      <c r="Q301" s="192"/>
      <c r="R301" s="194"/>
      <c r="S301" s="3"/>
      <c r="T301" s="112"/>
      <c r="U301" s="3"/>
      <c r="AA301" s="34">
        <f t="shared" si="53"/>
        <v>0</v>
      </c>
    </row>
    <row r="302" spans="1:27" s="2" customFormat="1" ht="11.25" customHeight="1">
      <c r="A302" s="52"/>
      <c r="B302" s="182"/>
      <c r="C302" s="183"/>
      <c r="D302" s="184"/>
      <c r="E302" s="180"/>
      <c r="F302" s="185"/>
      <c r="G302" s="184"/>
      <c r="H302" s="186"/>
      <c r="I302" s="53">
        <f t="shared" si="48"/>
        <v>0</v>
      </c>
      <c r="J302" s="53">
        <f t="shared" si="49"/>
        <v>0</v>
      </c>
      <c r="K302" s="216"/>
      <c r="L302" s="203"/>
      <c r="M302" s="169"/>
      <c r="N302" s="97">
        <f t="shared" si="50"/>
        <v>0</v>
      </c>
      <c r="O302" s="95">
        <f t="shared" si="51"/>
        <v>0</v>
      </c>
      <c r="P302" s="97">
        <f t="shared" si="52"/>
        <v>0</v>
      </c>
      <c r="Q302" s="192"/>
      <c r="R302" s="194"/>
      <c r="S302" s="3"/>
      <c r="T302" s="112"/>
      <c r="U302" s="3"/>
      <c r="AA302" s="34">
        <f t="shared" si="53"/>
        <v>0</v>
      </c>
    </row>
    <row r="303" spans="1:27" s="2" customFormat="1" ht="11.25" customHeight="1">
      <c r="A303" s="52"/>
      <c r="B303" s="187"/>
      <c r="C303" s="183"/>
      <c r="D303" s="184"/>
      <c r="E303" s="180"/>
      <c r="F303" s="185"/>
      <c r="G303" s="184"/>
      <c r="H303" s="186"/>
      <c r="I303" s="53">
        <f t="shared" si="48"/>
        <v>0</v>
      </c>
      <c r="J303" s="53">
        <f t="shared" si="49"/>
        <v>0</v>
      </c>
      <c r="K303" s="216"/>
      <c r="L303" s="203"/>
      <c r="M303" s="169"/>
      <c r="N303" s="97">
        <f t="shared" si="50"/>
        <v>0</v>
      </c>
      <c r="O303" s="95">
        <f t="shared" si="51"/>
        <v>0</v>
      </c>
      <c r="P303" s="97">
        <f t="shared" si="52"/>
        <v>0</v>
      </c>
      <c r="Q303" s="192"/>
      <c r="R303" s="194"/>
      <c r="S303" s="3"/>
      <c r="T303" s="112"/>
      <c r="U303" s="3"/>
      <c r="AA303" s="34">
        <f t="shared" si="53"/>
        <v>0</v>
      </c>
    </row>
    <row r="304" spans="1:27" s="2" customFormat="1" ht="11.25" customHeight="1">
      <c r="A304" s="52"/>
      <c r="B304" s="182"/>
      <c r="C304" s="183"/>
      <c r="D304" s="184"/>
      <c r="E304" s="180"/>
      <c r="F304" s="185"/>
      <c r="G304" s="184"/>
      <c r="H304" s="186"/>
      <c r="I304" s="53">
        <f t="shared" si="48"/>
        <v>0</v>
      </c>
      <c r="J304" s="53">
        <f t="shared" si="49"/>
        <v>0</v>
      </c>
      <c r="K304" s="216"/>
      <c r="L304" s="203"/>
      <c r="M304" s="169"/>
      <c r="N304" s="97">
        <f t="shared" si="50"/>
        <v>0</v>
      </c>
      <c r="O304" s="95">
        <f t="shared" si="51"/>
        <v>0</v>
      </c>
      <c r="P304" s="97">
        <f t="shared" si="52"/>
        <v>0</v>
      </c>
      <c r="Q304" s="192"/>
      <c r="R304" s="194"/>
      <c r="S304" s="3"/>
      <c r="T304" s="112"/>
      <c r="U304" s="3"/>
      <c r="AA304" s="34">
        <f t="shared" si="53"/>
        <v>0</v>
      </c>
    </row>
    <row r="305" spans="1:27" s="2" customFormat="1" ht="11.25" customHeight="1">
      <c r="A305" s="52"/>
      <c r="B305" s="182"/>
      <c r="C305" s="183"/>
      <c r="D305" s="184"/>
      <c r="E305" s="180"/>
      <c r="F305" s="185"/>
      <c r="G305" s="184"/>
      <c r="H305" s="186"/>
      <c r="I305" s="53">
        <f t="shared" si="48"/>
        <v>0</v>
      </c>
      <c r="J305" s="53">
        <f t="shared" si="49"/>
        <v>0</v>
      </c>
      <c r="K305" s="216"/>
      <c r="L305" s="203"/>
      <c r="M305" s="169"/>
      <c r="N305" s="97">
        <f t="shared" si="50"/>
        <v>0</v>
      </c>
      <c r="O305" s="95">
        <f t="shared" si="51"/>
        <v>0</v>
      </c>
      <c r="P305" s="97">
        <f t="shared" si="52"/>
        <v>0</v>
      </c>
      <c r="Q305" s="192"/>
      <c r="R305" s="194"/>
      <c r="S305" s="3"/>
      <c r="T305" s="112"/>
      <c r="U305" s="3"/>
      <c r="AA305" s="34">
        <f t="shared" si="53"/>
        <v>0</v>
      </c>
    </row>
    <row r="306" spans="1:27" s="2" customFormat="1" ht="11.25" customHeight="1">
      <c r="A306" s="52"/>
      <c r="B306" s="182"/>
      <c r="C306" s="183"/>
      <c r="D306" s="184"/>
      <c r="E306" s="180"/>
      <c r="F306" s="185"/>
      <c r="G306" s="184"/>
      <c r="H306" s="186"/>
      <c r="I306" s="53">
        <f t="shared" si="48"/>
        <v>0</v>
      </c>
      <c r="J306" s="53">
        <f t="shared" si="49"/>
        <v>0</v>
      </c>
      <c r="K306" s="216"/>
      <c r="L306" s="203"/>
      <c r="M306" s="169"/>
      <c r="N306" s="97">
        <f t="shared" si="50"/>
        <v>0</v>
      </c>
      <c r="O306" s="95">
        <f t="shared" si="51"/>
        <v>0</v>
      </c>
      <c r="P306" s="97">
        <f t="shared" si="52"/>
        <v>0</v>
      </c>
      <c r="Q306" s="192"/>
      <c r="R306" s="194"/>
      <c r="S306" s="3"/>
      <c r="T306" s="112"/>
      <c r="U306" s="3"/>
      <c r="AA306" s="34">
        <f t="shared" si="53"/>
        <v>0</v>
      </c>
    </row>
    <row r="307" spans="1:27" s="2" customFormat="1" ht="11.25" customHeight="1">
      <c r="A307" s="52"/>
      <c r="B307" s="187"/>
      <c r="C307" s="183"/>
      <c r="D307" s="184"/>
      <c r="E307" s="180"/>
      <c r="F307" s="185"/>
      <c r="G307" s="184"/>
      <c r="H307" s="186"/>
      <c r="I307" s="53">
        <f t="shared" si="48"/>
        <v>0</v>
      </c>
      <c r="J307" s="53">
        <f t="shared" si="49"/>
        <v>0</v>
      </c>
      <c r="K307" s="216"/>
      <c r="L307" s="203"/>
      <c r="M307" s="169"/>
      <c r="N307" s="97">
        <f t="shared" si="50"/>
        <v>0</v>
      </c>
      <c r="O307" s="95">
        <f t="shared" si="51"/>
        <v>0</v>
      </c>
      <c r="P307" s="97">
        <f t="shared" si="52"/>
        <v>0</v>
      </c>
      <c r="Q307" s="192"/>
      <c r="R307" s="194"/>
      <c r="S307" s="3"/>
      <c r="T307" s="112"/>
      <c r="U307" s="3"/>
      <c r="AA307" s="34">
        <f t="shared" si="53"/>
        <v>0</v>
      </c>
    </row>
    <row r="308" spans="1:27" s="2" customFormat="1" ht="11.25" customHeight="1">
      <c r="A308" s="52"/>
      <c r="B308" s="182"/>
      <c r="C308" s="183"/>
      <c r="D308" s="184"/>
      <c r="E308" s="180"/>
      <c r="F308" s="185"/>
      <c r="G308" s="184"/>
      <c r="H308" s="186"/>
      <c r="I308" s="53">
        <f t="shared" si="48"/>
        <v>0</v>
      </c>
      <c r="J308" s="53">
        <f t="shared" si="49"/>
        <v>0</v>
      </c>
      <c r="K308" s="216"/>
      <c r="L308" s="203"/>
      <c r="M308" s="169"/>
      <c r="N308" s="97">
        <f t="shared" si="50"/>
        <v>0</v>
      </c>
      <c r="O308" s="95">
        <f t="shared" si="51"/>
        <v>0</v>
      </c>
      <c r="P308" s="97">
        <f t="shared" si="52"/>
        <v>0</v>
      </c>
      <c r="Q308" s="192"/>
      <c r="R308" s="194"/>
      <c r="S308" s="3"/>
      <c r="T308" s="112"/>
      <c r="U308" s="3"/>
      <c r="AA308" s="34">
        <f t="shared" si="53"/>
        <v>0</v>
      </c>
    </row>
    <row r="309" spans="1:27" s="2" customFormat="1" ht="11.25" customHeight="1">
      <c r="A309" s="52"/>
      <c r="B309" s="182"/>
      <c r="C309" s="183"/>
      <c r="D309" s="184"/>
      <c r="E309" s="180"/>
      <c r="F309" s="185"/>
      <c r="G309" s="184"/>
      <c r="H309" s="186"/>
      <c r="I309" s="53">
        <f t="shared" si="48"/>
        <v>0</v>
      </c>
      <c r="J309" s="53">
        <f t="shared" si="49"/>
        <v>0</v>
      </c>
      <c r="K309" s="216"/>
      <c r="L309" s="203"/>
      <c r="M309" s="169"/>
      <c r="N309" s="97">
        <f t="shared" si="50"/>
        <v>0</v>
      </c>
      <c r="O309" s="95">
        <f t="shared" si="51"/>
        <v>0</v>
      </c>
      <c r="P309" s="97">
        <f t="shared" si="52"/>
        <v>0</v>
      </c>
      <c r="Q309" s="192"/>
      <c r="R309" s="194"/>
      <c r="S309" s="3"/>
      <c r="T309" s="112"/>
      <c r="U309" s="3"/>
      <c r="AA309" s="34">
        <f t="shared" si="53"/>
        <v>0</v>
      </c>
    </row>
    <row r="310" spans="1:27" s="2" customFormat="1" ht="11.25" customHeight="1">
      <c r="A310" s="52"/>
      <c r="B310" s="182"/>
      <c r="C310" s="183"/>
      <c r="D310" s="184"/>
      <c r="E310" s="180"/>
      <c r="F310" s="185"/>
      <c r="G310" s="184"/>
      <c r="H310" s="186"/>
      <c r="I310" s="53">
        <f t="shared" si="48"/>
        <v>0</v>
      </c>
      <c r="J310" s="53">
        <f t="shared" si="49"/>
        <v>0</v>
      </c>
      <c r="K310" s="216"/>
      <c r="L310" s="203"/>
      <c r="M310" s="169"/>
      <c r="N310" s="97">
        <f t="shared" si="50"/>
        <v>0</v>
      </c>
      <c r="O310" s="95">
        <f t="shared" si="51"/>
        <v>0</v>
      </c>
      <c r="P310" s="97">
        <f t="shared" si="52"/>
        <v>0</v>
      </c>
      <c r="Q310" s="192"/>
      <c r="R310" s="194"/>
      <c r="S310" s="3"/>
      <c r="T310" s="112"/>
      <c r="U310" s="3"/>
      <c r="AA310" s="34">
        <f t="shared" si="53"/>
        <v>0</v>
      </c>
    </row>
    <row r="311" spans="1:27" s="8" customFormat="1" ht="11.25" customHeight="1">
      <c r="A311" s="41"/>
      <c r="B311" s="188"/>
      <c r="C311" s="189"/>
      <c r="D311" s="190"/>
      <c r="E311" s="181"/>
      <c r="F311" s="185"/>
      <c r="G311" s="184"/>
      <c r="H311" s="186"/>
      <c r="I311" s="53">
        <f t="shared" si="48"/>
        <v>0</v>
      </c>
      <c r="J311" s="53">
        <f t="shared" si="49"/>
        <v>0</v>
      </c>
      <c r="K311" s="216"/>
      <c r="L311" s="204"/>
      <c r="M311" s="170"/>
      <c r="N311" s="97">
        <f t="shared" si="50"/>
        <v>0</v>
      </c>
      <c r="O311" s="95">
        <f t="shared" si="51"/>
        <v>0</v>
      </c>
      <c r="P311" s="97">
        <f t="shared" si="52"/>
        <v>0</v>
      </c>
      <c r="Q311" s="192"/>
      <c r="R311" s="193"/>
      <c r="AA311" s="34">
        <f t="shared" si="53"/>
        <v>0</v>
      </c>
    </row>
    <row r="312" spans="1:27" s="2" customFormat="1" ht="11.25" customHeight="1">
      <c r="A312" s="52"/>
      <c r="B312" s="187"/>
      <c r="C312" s="183"/>
      <c r="D312" s="184"/>
      <c r="E312" s="180"/>
      <c r="F312" s="185"/>
      <c r="G312" s="184"/>
      <c r="H312" s="186"/>
      <c r="I312" s="53">
        <f t="shared" si="48"/>
        <v>0</v>
      </c>
      <c r="J312" s="53">
        <f t="shared" si="49"/>
        <v>0</v>
      </c>
      <c r="K312" s="216"/>
      <c r="L312" s="203"/>
      <c r="M312" s="169"/>
      <c r="N312" s="97">
        <f t="shared" si="50"/>
        <v>0</v>
      </c>
      <c r="O312" s="95">
        <f t="shared" si="51"/>
        <v>0</v>
      </c>
      <c r="P312" s="97">
        <f t="shared" si="52"/>
        <v>0</v>
      </c>
      <c r="Q312" s="192"/>
      <c r="R312" s="194"/>
      <c r="S312" s="3"/>
      <c r="T312" s="112"/>
      <c r="U312" s="3"/>
      <c r="AA312" s="34">
        <f t="shared" si="53"/>
        <v>0</v>
      </c>
    </row>
    <row r="313" spans="1:27" s="2" customFormat="1" ht="11.25" customHeight="1">
      <c r="A313" s="52"/>
      <c r="B313" s="182"/>
      <c r="C313" s="183"/>
      <c r="D313" s="184"/>
      <c r="E313" s="180"/>
      <c r="F313" s="185"/>
      <c r="G313" s="184"/>
      <c r="H313" s="186"/>
      <c r="I313" s="53">
        <f t="shared" si="48"/>
        <v>0</v>
      </c>
      <c r="J313" s="53">
        <f t="shared" si="49"/>
        <v>0</v>
      </c>
      <c r="K313" s="216"/>
      <c r="L313" s="203"/>
      <c r="M313" s="169"/>
      <c r="N313" s="97">
        <f t="shared" si="50"/>
        <v>0</v>
      </c>
      <c r="O313" s="95">
        <f t="shared" si="51"/>
        <v>0</v>
      </c>
      <c r="P313" s="97">
        <f t="shared" si="52"/>
        <v>0</v>
      </c>
      <c r="Q313" s="192"/>
      <c r="R313" s="194"/>
      <c r="S313" s="3"/>
      <c r="T313" s="112"/>
      <c r="U313" s="3"/>
      <c r="AA313" s="34">
        <f t="shared" si="53"/>
        <v>0</v>
      </c>
    </row>
    <row r="314" spans="1:27" s="2" customFormat="1" ht="11.25" customHeight="1">
      <c r="A314" s="52"/>
      <c r="B314" s="182"/>
      <c r="C314" s="183"/>
      <c r="D314" s="184"/>
      <c r="E314" s="180"/>
      <c r="F314" s="185"/>
      <c r="G314" s="184"/>
      <c r="H314" s="186"/>
      <c r="I314" s="53">
        <f t="shared" si="48"/>
        <v>0</v>
      </c>
      <c r="J314" s="53">
        <f t="shared" si="49"/>
        <v>0</v>
      </c>
      <c r="K314" s="216"/>
      <c r="L314" s="203"/>
      <c r="M314" s="169"/>
      <c r="N314" s="97">
        <f t="shared" si="50"/>
        <v>0</v>
      </c>
      <c r="O314" s="95">
        <f t="shared" si="51"/>
        <v>0</v>
      </c>
      <c r="P314" s="97">
        <f t="shared" si="52"/>
        <v>0</v>
      </c>
      <c r="Q314" s="192"/>
      <c r="R314" s="194"/>
      <c r="S314" s="3"/>
      <c r="T314" s="112"/>
      <c r="U314" s="3"/>
      <c r="AA314" s="34">
        <f t="shared" si="53"/>
        <v>0</v>
      </c>
    </row>
    <row r="315" spans="1:27" s="2" customFormat="1" ht="11.25" customHeight="1">
      <c r="A315" s="52"/>
      <c r="B315" s="182"/>
      <c r="C315" s="183"/>
      <c r="D315" s="184"/>
      <c r="E315" s="180"/>
      <c r="F315" s="185"/>
      <c r="G315" s="184"/>
      <c r="H315" s="186"/>
      <c r="I315" s="53">
        <f t="shared" si="48"/>
        <v>0</v>
      </c>
      <c r="J315" s="53">
        <f t="shared" si="49"/>
        <v>0</v>
      </c>
      <c r="K315" s="216"/>
      <c r="L315" s="203"/>
      <c r="M315" s="169"/>
      <c r="N315" s="97">
        <f t="shared" si="50"/>
        <v>0</v>
      </c>
      <c r="O315" s="95">
        <f t="shared" si="51"/>
        <v>0</v>
      </c>
      <c r="P315" s="97">
        <f t="shared" si="52"/>
        <v>0</v>
      </c>
      <c r="Q315" s="192"/>
      <c r="R315" s="194"/>
      <c r="S315" s="3"/>
      <c r="T315" s="112"/>
      <c r="U315" s="3"/>
      <c r="AA315" s="34">
        <f t="shared" si="53"/>
        <v>0</v>
      </c>
    </row>
    <row r="316" spans="1:27" s="8" customFormat="1" ht="11.25" customHeight="1" thickBot="1">
      <c r="A316" s="41"/>
      <c r="B316" s="85"/>
      <c r="C316" s="68"/>
      <c r="D316" s="228"/>
      <c r="E316" s="116"/>
      <c r="F316" s="234"/>
      <c r="G316" s="235"/>
      <c r="H316" s="236"/>
      <c r="I316" s="227">
        <f t="shared" si="48"/>
        <v>0</v>
      </c>
      <c r="J316" s="227">
        <f t="shared" si="49"/>
        <v>0</v>
      </c>
      <c r="K316" s="233"/>
      <c r="L316" s="231"/>
      <c r="M316" s="116"/>
      <c r="N316" s="97">
        <f t="shared" si="50"/>
        <v>0</v>
      </c>
      <c r="O316" s="95">
        <f t="shared" si="51"/>
        <v>0</v>
      </c>
      <c r="P316" s="97">
        <f t="shared" si="52"/>
        <v>0</v>
      </c>
      <c r="Q316" s="97"/>
      <c r="R316" s="232"/>
      <c r="AA316" s="34">
        <f>AA317</f>
        <v>1</v>
      </c>
    </row>
    <row r="317" spans="1:27" s="8" customFormat="1" ht="15" thickBot="1" thickTop="1">
      <c r="A317" s="42"/>
      <c r="B317" s="18" t="s">
        <v>2204</v>
      </c>
      <c r="C317" s="67"/>
      <c r="D317" s="118"/>
      <c r="E317" s="119"/>
      <c r="F317" s="120"/>
      <c r="G317" s="121"/>
      <c r="H317" s="122"/>
      <c r="I317" s="122">
        <f t="shared" si="48"/>
        <v>0</v>
      </c>
      <c r="J317" s="122">
        <f t="shared" si="49"/>
        <v>0</v>
      </c>
      <c r="K317" s="217">
        <f>SUBTOTAL(9,K286:K316)</f>
        <v>0</v>
      </c>
      <c r="L317" s="30">
        <f>SUM(L288:L316)</f>
        <v>0</v>
      </c>
      <c r="M317" s="30">
        <f>SUM(M288:M316)</f>
        <v>0</v>
      </c>
      <c r="N317" s="81">
        <f t="shared" si="50"/>
        <v>0</v>
      </c>
      <c r="O317" s="81">
        <f t="shared" si="51"/>
        <v>0</v>
      </c>
      <c r="P317" s="30">
        <f>SUBTOTAL(9,P286:P316)</f>
        <v>0</v>
      </c>
      <c r="Q317" s="81"/>
      <c r="R317" s="43"/>
      <c r="S317" s="99"/>
      <c r="U317" s="99"/>
      <c r="AA317" s="8">
        <f>IF(SUM(AA288:AA315)&gt;0,1,0)</f>
        <v>1</v>
      </c>
    </row>
    <row r="318" spans="1:27" s="8" customFormat="1" ht="11.25" customHeight="1" thickTop="1">
      <c r="A318" s="44"/>
      <c r="B318" s="15"/>
      <c r="C318" s="68"/>
      <c r="D318" s="76"/>
      <c r="E318" s="28"/>
      <c r="F318" s="65"/>
      <c r="G318" s="76"/>
      <c r="H318" s="113"/>
      <c r="I318" s="28"/>
      <c r="J318" s="28"/>
      <c r="K318" s="214"/>
      <c r="L318" s="201"/>
      <c r="M318" s="28"/>
      <c r="N318" s="95"/>
      <c r="O318" s="95"/>
      <c r="P318" s="95"/>
      <c r="Q318" s="79"/>
      <c r="R318" s="10"/>
      <c r="S318" s="11"/>
      <c r="U318" s="11"/>
      <c r="AA318" s="8">
        <f>+AA317</f>
        <v>1</v>
      </c>
    </row>
    <row r="319" spans="1:27" s="8" customFormat="1" ht="14.25">
      <c r="A319" s="45" t="s">
        <v>935</v>
      </c>
      <c r="B319" s="123" t="s">
        <v>2207</v>
      </c>
      <c r="C319" s="124"/>
      <c r="D319" s="125"/>
      <c r="E319" s="31"/>
      <c r="F319" s="124"/>
      <c r="G319" s="125"/>
      <c r="H319" s="126"/>
      <c r="I319" s="31"/>
      <c r="J319" s="31"/>
      <c r="K319" s="218"/>
      <c r="L319" s="206"/>
      <c r="M319" s="31"/>
      <c r="N319" s="96"/>
      <c r="O319" s="96"/>
      <c r="P319" s="96"/>
      <c r="Q319" s="82"/>
      <c r="R319" s="127"/>
      <c r="S319" s="12"/>
      <c r="U319" s="12"/>
      <c r="AA319" s="8">
        <f>+AA350</f>
        <v>1</v>
      </c>
    </row>
    <row r="320" spans="1:27" s="8" customFormat="1" ht="11.25" customHeight="1">
      <c r="A320" s="41"/>
      <c r="B320" s="85"/>
      <c r="C320" s="68"/>
      <c r="D320" s="228"/>
      <c r="E320" s="116"/>
      <c r="F320" s="68"/>
      <c r="G320" s="228"/>
      <c r="H320" s="229"/>
      <c r="I320" s="116"/>
      <c r="J320" s="116">
        <f>K320</f>
        <v>0</v>
      </c>
      <c r="K320" s="233"/>
      <c r="L320" s="231"/>
      <c r="M320" s="116"/>
      <c r="N320" s="97">
        <f>P320*V$974</f>
        <v>0</v>
      </c>
      <c r="O320" s="95">
        <f>P320-N320</f>
        <v>0</v>
      </c>
      <c r="P320" s="97">
        <f aca="true" t="shared" si="54" ref="P320:P349">K320-M320-L320</f>
        <v>0</v>
      </c>
      <c r="Q320" s="97"/>
      <c r="R320" s="232"/>
      <c r="S320" s="11"/>
      <c r="U320" s="11"/>
      <c r="AA320" s="8">
        <f>AA319</f>
        <v>1</v>
      </c>
    </row>
    <row r="321" spans="1:27" s="8" customFormat="1" ht="11.25" customHeight="1">
      <c r="A321" s="40"/>
      <c r="B321" s="188" t="s">
        <v>2179</v>
      </c>
      <c r="C321" s="191"/>
      <c r="D321" s="190"/>
      <c r="E321" s="181"/>
      <c r="F321" s="185"/>
      <c r="G321" s="184"/>
      <c r="H321" s="186"/>
      <c r="I321" s="28"/>
      <c r="J321" s="28">
        <f>K321</f>
        <v>0</v>
      </c>
      <c r="K321" s="216"/>
      <c r="L321" s="204"/>
      <c r="M321" s="170"/>
      <c r="N321" s="97"/>
      <c r="O321" s="95">
        <f>P321</f>
        <v>0</v>
      </c>
      <c r="P321" s="97">
        <f t="shared" si="54"/>
        <v>0</v>
      </c>
      <c r="Q321" s="192"/>
      <c r="R321" s="193"/>
      <c r="S321" s="12"/>
      <c r="U321" s="12"/>
      <c r="AA321" s="8">
        <f aca="true" t="shared" si="55" ref="AA321:AA348">IF(OR(B321&lt;&gt;0,C321&lt;&gt;0),1,0)</f>
        <v>1</v>
      </c>
    </row>
    <row r="322" spans="1:27" s="2" customFormat="1" ht="11.25" customHeight="1">
      <c r="A322" s="52"/>
      <c r="B322" s="188"/>
      <c r="C322" s="183"/>
      <c r="D322" s="184"/>
      <c r="E322" s="180"/>
      <c r="F322" s="185"/>
      <c r="G322" s="184"/>
      <c r="H322" s="186"/>
      <c r="I322" s="53"/>
      <c r="J322" s="28">
        <f aca="true" t="shared" si="56" ref="J322:J348">K322</f>
        <v>0</v>
      </c>
      <c r="K322" s="216"/>
      <c r="L322" s="203"/>
      <c r="M322" s="169"/>
      <c r="N322" s="97"/>
      <c r="O322" s="95">
        <f aca="true" t="shared" si="57" ref="O322:O348">P322</f>
        <v>0</v>
      </c>
      <c r="P322" s="97">
        <f t="shared" si="54"/>
        <v>0</v>
      </c>
      <c r="Q322" s="192"/>
      <c r="R322" s="194"/>
      <c r="S322" s="3"/>
      <c r="T322" s="112"/>
      <c r="U322" s="3"/>
      <c r="AA322" s="34">
        <f t="shared" si="55"/>
        <v>0</v>
      </c>
    </row>
    <row r="323" spans="1:27" s="2" customFormat="1" ht="11.25" customHeight="1">
      <c r="A323" s="52"/>
      <c r="B323" s="182"/>
      <c r="C323" s="183"/>
      <c r="D323" s="184"/>
      <c r="E323" s="180"/>
      <c r="F323" s="185"/>
      <c r="G323" s="184"/>
      <c r="H323" s="186"/>
      <c r="I323" s="53"/>
      <c r="J323" s="28">
        <f t="shared" si="56"/>
        <v>0</v>
      </c>
      <c r="K323" s="216"/>
      <c r="L323" s="203"/>
      <c r="M323" s="169"/>
      <c r="N323" s="97"/>
      <c r="O323" s="95">
        <f t="shared" si="57"/>
        <v>0</v>
      </c>
      <c r="P323" s="97">
        <f t="shared" si="54"/>
        <v>0</v>
      </c>
      <c r="Q323" s="192"/>
      <c r="R323" s="194"/>
      <c r="S323" s="3"/>
      <c r="T323" s="112"/>
      <c r="U323" s="3"/>
      <c r="AA323" s="34">
        <f t="shared" si="55"/>
        <v>0</v>
      </c>
    </row>
    <row r="324" spans="1:27" s="2" customFormat="1" ht="11.25" customHeight="1">
      <c r="A324" s="52"/>
      <c r="B324" s="182"/>
      <c r="C324" s="183"/>
      <c r="D324" s="184"/>
      <c r="E324" s="180"/>
      <c r="F324" s="185"/>
      <c r="G324" s="184"/>
      <c r="H324" s="186"/>
      <c r="I324" s="53"/>
      <c r="J324" s="28">
        <f t="shared" si="56"/>
        <v>0</v>
      </c>
      <c r="K324" s="216"/>
      <c r="L324" s="203"/>
      <c r="M324" s="169"/>
      <c r="N324" s="97"/>
      <c r="O324" s="95">
        <f t="shared" si="57"/>
        <v>0</v>
      </c>
      <c r="P324" s="97">
        <f t="shared" si="54"/>
        <v>0</v>
      </c>
      <c r="Q324" s="192"/>
      <c r="R324" s="194"/>
      <c r="S324" s="3"/>
      <c r="T324" s="112"/>
      <c r="U324" s="3"/>
      <c r="AA324" s="34">
        <f t="shared" si="55"/>
        <v>0</v>
      </c>
    </row>
    <row r="325" spans="1:27" s="2" customFormat="1" ht="11.25" customHeight="1">
      <c r="A325" s="52"/>
      <c r="B325" s="187"/>
      <c r="C325" s="183"/>
      <c r="D325" s="184"/>
      <c r="E325" s="180"/>
      <c r="F325" s="185"/>
      <c r="G325" s="184"/>
      <c r="H325" s="186"/>
      <c r="I325" s="53"/>
      <c r="J325" s="28">
        <f t="shared" si="56"/>
        <v>0</v>
      </c>
      <c r="K325" s="216"/>
      <c r="L325" s="203"/>
      <c r="M325" s="169"/>
      <c r="N325" s="97"/>
      <c r="O325" s="95">
        <f t="shared" si="57"/>
        <v>0</v>
      </c>
      <c r="P325" s="97">
        <f t="shared" si="54"/>
        <v>0</v>
      </c>
      <c r="Q325" s="192"/>
      <c r="R325" s="194"/>
      <c r="S325" s="3"/>
      <c r="T325" s="112"/>
      <c r="U325" s="3"/>
      <c r="AA325" s="34">
        <f t="shared" si="55"/>
        <v>0</v>
      </c>
    </row>
    <row r="326" spans="1:27" s="2" customFormat="1" ht="11.25" customHeight="1">
      <c r="A326" s="52"/>
      <c r="B326" s="182"/>
      <c r="C326" s="183"/>
      <c r="D326" s="184"/>
      <c r="E326" s="180"/>
      <c r="F326" s="185"/>
      <c r="G326" s="184"/>
      <c r="H326" s="186"/>
      <c r="I326" s="53"/>
      <c r="J326" s="28">
        <f t="shared" si="56"/>
        <v>0</v>
      </c>
      <c r="K326" s="216"/>
      <c r="L326" s="203"/>
      <c r="M326" s="169"/>
      <c r="N326" s="97"/>
      <c r="O326" s="95">
        <f t="shared" si="57"/>
        <v>0</v>
      </c>
      <c r="P326" s="97">
        <f t="shared" si="54"/>
        <v>0</v>
      </c>
      <c r="Q326" s="192"/>
      <c r="R326" s="194"/>
      <c r="S326" s="3"/>
      <c r="T326" s="112"/>
      <c r="U326" s="3"/>
      <c r="AA326" s="34">
        <f t="shared" si="55"/>
        <v>0</v>
      </c>
    </row>
    <row r="327" spans="1:27" s="2" customFormat="1" ht="11.25" customHeight="1">
      <c r="A327" s="52"/>
      <c r="B327" s="182"/>
      <c r="C327" s="183"/>
      <c r="D327" s="184"/>
      <c r="E327" s="180"/>
      <c r="F327" s="185"/>
      <c r="G327" s="184"/>
      <c r="H327" s="186"/>
      <c r="I327" s="53"/>
      <c r="J327" s="28">
        <f t="shared" si="56"/>
        <v>0</v>
      </c>
      <c r="K327" s="216"/>
      <c r="L327" s="203"/>
      <c r="M327" s="169"/>
      <c r="N327" s="97"/>
      <c r="O327" s="95">
        <f t="shared" si="57"/>
        <v>0</v>
      </c>
      <c r="P327" s="97">
        <f t="shared" si="54"/>
        <v>0</v>
      </c>
      <c r="Q327" s="192"/>
      <c r="R327" s="194"/>
      <c r="S327" s="3"/>
      <c r="T327" s="112"/>
      <c r="U327" s="3"/>
      <c r="AA327" s="34">
        <f t="shared" si="55"/>
        <v>0</v>
      </c>
    </row>
    <row r="328" spans="1:27" s="2" customFormat="1" ht="11.25" customHeight="1">
      <c r="A328" s="52"/>
      <c r="B328" s="182"/>
      <c r="C328" s="183"/>
      <c r="D328" s="184"/>
      <c r="E328" s="180"/>
      <c r="F328" s="185"/>
      <c r="G328" s="184"/>
      <c r="H328" s="186"/>
      <c r="I328" s="53"/>
      <c r="J328" s="28">
        <f t="shared" si="56"/>
        <v>0</v>
      </c>
      <c r="K328" s="216"/>
      <c r="L328" s="203"/>
      <c r="M328" s="169"/>
      <c r="N328" s="97"/>
      <c r="O328" s="95">
        <f t="shared" si="57"/>
        <v>0</v>
      </c>
      <c r="P328" s="97">
        <f t="shared" si="54"/>
        <v>0</v>
      </c>
      <c r="Q328" s="192"/>
      <c r="R328" s="194"/>
      <c r="S328" s="3"/>
      <c r="T328" s="112"/>
      <c r="U328" s="3"/>
      <c r="AA328" s="34">
        <f t="shared" si="55"/>
        <v>0</v>
      </c>
    </row>
    <row r="329" spans="1:27" s="2" customFormat="1" ht="11.25" customHeight="1">
      <c r="A329" s="52"/>
      <c r="B329" s="187"/>
      <c r="C329" s="183"/>
      <c r="D329" s="184"/>
      <c r="E329" s="180"/>
      <c r="F329" s="185"/>
      <c r="G329" s="184"/>
      <c r="H329" s="186"/>
      <c r="I329" s="53"/>
      <c r="J329" s="28">
        <f t="shared" si="56"/>
        <v>0</v>
      </c>
      <c r="K329" s="216"/>
      <c r="L329" s="203"/>
      <c r="M329" s="169"/>
      <c r="N329" s="97"/>
      <c r="O329" s="95">
        <f t="shared" si="57"/>
        <v>0</v>
      </c>
      <c r="P329" s="97">
        <f t="shared" si="54"/>
        <v>0</v>
      </c>
      <c r="Q329" s="192"/>
      <c r="R329" s="194"/>
      <c r="S329" s="3"/>
      <c r="T329" s="112"/>
      <c r="U329" s="3"/>
      <c r="AA329" s="34">
        <f t="shared" si="55"/>
        <v>0</v>
      </c>
    </row>
    <row r="330" spans="1:27" s="2" customFormat="1" ht="11.25" customHeight="1">
      <c r="A330" s="52"/>
      <c r="B330" s="182"/>
      <c r="C330" s="183"/>
      <c r="D330" s="184"/>
      <c r="E330" s="180"/>
      <c r="F330" s="185"/>
      <c r="G330" s="184"/>
      <c r="H330" s="186"/>
      <c r="I330" s="53"/>
      <c r="J330" s="28">
        <f t="shared" si="56"/>
        <v>0</v>
      </c>
      <c r="K330" s="216"/>
      <c r="L330" s="203"/>
      <c r="M330" s="169"/>
      <c r="N330" s="97"/>
      <c r="O330" s="95">
        <f t="shared" si="57"/>
        <v>0</v>
      </c>
      <c r="P330" s="97">
        <f t="shared" si="54"/>
        <v>0</v>
      </c>
      <c r="Q330" s="192"/>
      <c r="R330" s="194"/>
      <c r="S330" s="3"/>
      <c r="T330" s="112"/>
      <c r="U330" s="3"/>
      <c r="AA330" s="34">
        <f t="shared" si="55"/>
        <v>0</v>
      </c>
    </row>
    <row r="331" spans="1:27" s="2" customFormat="1" ht="11.25" customHeight="1">
      <c r="A331" s="52"/>
      <c r="B331" s="182"/>
      <c r="C331" s="183"/>
      <c r="D331" s="184"/>
      <c r="E331" s="180"/>
      <c r="F331" s="185"/>
      <c r="G331" s="184"/>
      <c r="H331" s="186"/>
      <c r="I331" s="53"/>
      <c r="J331" s="28">
        <f t="shared" si="56"/>
        <v>0</v>
      </c>
      <c r="K331" s="216"/>
      <c r="L331" s="203"/>
      <c r="M331" s="169"/>
      <c r="N331" s="97"/>
      <c r="O331" s="95">
        <f t="shared" si="57"/>
        <v>0</v>
      </c>
      <c r="P331" s="97">
        <f t="shared" si="54"/>
        <v>0</v>
      </c>
      <c r="Q331" s="192"/>
      <c r="R331" s="194"/>
      <c r="S331" s="3"/>
      <c r="T331" s="112"/>
      <c r="U331" s="3"/>
      <c r="AA331" s="34">
        <f t="shared" si="55"/>
        <v>0</v>
      </c>
    </row>
    <row r="332" spans="1:27" s="2" customFormat="1" ht="11.25" customHeight="1">
      <c r="A332" s="52"/>
      <c r="B332" s="182"/>
      <c r="C332" s="183"/>
      <c r="D332" s="184"/>
      <c r="E332" s="180"/>
      <c r="F332" s="185"/>
      <c r="G332" s="184"/>
      <c r="H332" s="186"/>
      <c r="I332" s="53"/>
      <c r="J332" s="28">
        <f t="shared" si="56"/>
        <v>0</v>
      </c>
      <c r="K332" s="216"/>
      <c r="L332" s="203"/>
      <c r="M332" s="169"/>
      <c r="N332" s="97"/>
      <c r="O332" s="95">
        <f t="shared" si="57"/>
        <v>0</v>
      </c>
      <c r="P332" s="97">
        <f t="shared" si="54"/>
        <v>0</v>
      </c>
      <c r="Q332" s="192"/>
      <c r="R332" s="194"/>
      <c r="S332" s="3"/>
      <c r="T332" s="112"/>
      <c r="U332" s="3"/>
      <c r="AA332" s="34">
        <f t="shared" si="55"/>
        <v>0</v>
      </c>
    </row>
    <row r="333" spans="1:27" s="2" customFormat="1" ht="11.25" customHeight="1">
      <c r="A333" s="52"/>
      <c r="B333" s="182"/>
      <c r="C333" s="183"/>
      <c r="D333" s="184"/>
      <c r="E333" s="180"/>
      <c r="F333" s="185"/>
      <c r="G333" s="184"/>
      <c r="H333" s="186"/>
      <c r="I333" s="53"/>
      <c r="J333" s="28">
        <f t="shared" si="56"/>
        <v>0</v>
      </c>
      <c r="K333" s="216"/>
      <c r="L333" s="203"/>
      <c r="M333" s="169"/>
      <c r="N333" s="97"/>
      <c r="O333" s="95">
        <f t="shared" si="57"/>
        <v>0</v>
      </c>
      <c r="P333" s="97">
        <f t="shared" si="54"/>
        <v>0</v>
      </c>
      <c r="Q333" s="192"/>
      <c r="R333" s="194"/>
      <c r="S333" s="3"/>
      <c r="T333" s="112"/>
      <c r="U333" s="3"/>
      <c r="AA333" s="34">
        <f t="shared" si="55"/>
        <v>0</v>
      </c>
    </row>
    <row r="334" spans="1:27" s="2" customFormat="1" ht="11.25" customHeight="1">
      <c r="A334" s="52"/>
      <c r="B334" s="182"/>
      <c r="C334" s="183"/>
      <c r="D334" s="184"/>
      <c r="E334" s="180"/>
      <c r="F334" s="185"/>
      <c r="G334" s="184"/>
      <c r="H334" s="186"/>
      <c r="I334" s="53"/>
      <c r="J334" s="28">
        <f t="shared" si="56"/>
        <v>0</v>
      </c>
      <c r="K334" s="216"/>
      <c r="L334" s="203"/>
      <c r="M334" s="169"/>
      <c r="N334" s="97"/>
      <c r="O334" s="95">
        <f t="shared" si="57"/>
        <v>0</v>
      </c>
      <c r="P334" s="97">
        <f t="shared" si="54"/>
        <v>0</v>
      </c>
      <c r="Q334" s="192"/>
      <c r="R334" s="194"/>
      <c r="S334" s="3"/>
      <c r="T334" s="112"/>
      <c r="U334" s="3"/>
      <c r="AA334" s="34">
        <f t="shared" si="55"/>
        <v>0</v>
      </c>
    </row>
    <row r="335" spans="1:27" s="2" customFormat="1" ht="11.25" customHeight="1">
      <c r="A335" s="52"/>
      <c r="B335" s="182"/>
      <c r="C335" s="183"/>
      <c r="D335" s="184"/>
      <c r="E335" s="180"/>
      <c r="F335" s="185"/>
      <c r="G335" s="184"/>
      <c r="H335" s="186"/>
      <c r="I335" s="53"/>
      <c r="J335" s="28">
        <f t="shared" si="56"/>
        <v>0</v>
      </c>
      <c r="K335" s="216"/>
      <c r="L335" s="203"/>
      <c r="M335" s="169"/>
      <c r="N335" s="97"/>
      <c r="O335" s="95">
        <f t="shared" si="57"/>
        <v>0</v>
      </c>
      <c r="P335" s="97">
        <f t="shared" si="54"/>
        <v>0</v>
      </c>
      <c r="Q335" s="192"/>
      <c r="R335" s="194"/>
      <c r="S335" s="3"/>
      <c r="T335" s="112"/>
      <c r="U335" s="3"/>
      <c r="AA335" s="34">
        <f t="shared" si="55"/>
        <v>0</v>
      </c>
    </row>
    <row r="336" spans="1:27" s="2" customFormat="1" ht="11.25" customHeight="1">
      <c r="A336" s="52"/>
      <c r="B336" s="187"/>
      <c r="C336" s="183"/>
      <c r="D336" s="184"/>
      <c r="E336" s="180"/>
      <c r="F336" s="185"/>
      <c r="G336" s="184"/>
      <c r="H336" s="186"/>
      <c r="I336" s="53"/>
      <c r="J336" s="28">
        <f t="shared" si="56"/>
        <v>0</v>
      </c>
      <c r="K336" s="216"/>
      <c r="L336" s="203"/>
      <c r="M336" s="169"/>
      <c r="N336" s="97"/>
      <c r="O336" s="95">
        <f t="shared" si="57"/>
        <v>0</v>
      </c>
      <c r="P336" s="97">
        <f t="shared" si="54"/>
        <v>0</v>
      </c>
      <c r="Q336" s="192"/>
      <c r="R336" s="194"/>
      <c r="S336" s="3"/>
      <c r="T336" s="112"/>
      <c r="U336" s="3"/>
      <c r="AA336" s="34">
        <f t="shared" si="55"/>
        <v>0</v>
      </c>
    </row>
    <row r="337" spans="1:27" s="2" customFormat="1" ht="11.25" customHeight="1">
      <c r="A337" s="52"/>
      <c r="B337" s="182"/>
      <c r="C337" s="183"/>
      <c r="D337" s="184"/>
      <c r="E337" s="180"/>
      <c r="F337" s="185"/>
      <c r="G337" s="184"/>
      <c r="H337" s="186"/>
      <c r="I337" s="53"/>
      <c r="J337" s="28">
        <f t="shared" si="56"/>
        <v>0</v>
      </c>
      <c r="K337" s="216"/>
      <c r="L337" s="203"/>
      <c r="M337" s="169"/>
      <c r="N337" s="97"/>
      <c r="O337" s="95">
        <f t="shared" si="57"/>
        <v>0</v>
      </c>
      <c r="P337" s="97">
        <f t="shared" si="54"/>
        <v>0</v>
      </c>
      <c r="Q337" s="192"/>
      <c r="R337" s="194"/>
      <c r="S337" s="3"/>
      <c r="T337" s="112"/>
      <c r="U337" s="3"/>
      <c r="AA337" s="34">
        <f t="shared" si="55"/>
        <v>0</v>
      </c>
    </row>
    <row r="338" spans="1:27" s="2" customFormat="1" ht="11.25" customHeight="1">
      <c r="A338" s="52"/>
      <c r="B338" s="182"/>
      <c r="C338" s="183"/>
      <c r="D338" s="184"/>
      <c r="E338" s="180"/>
      <c r="F338" s="185"/>
      <c r="G338" s="184"/>
      <c r="H338" s="186"/>
      <c r="I338" s="53"/>
      <c r="J338" s="28">
        <f t="shared" si="56"/>
        <v>0</v>
      </c>
      <c r="K338" s="216"/>
      <c r="L338" s="203"/>
      <c r="M338" s="169"/>
      <c r="N338" s="97"/>
      <c r="O338" s="95">
        <f t="shared" si="57"/>
        <v>0</v>
      </c>
      <c r="P338" s="97">
        <f t="shared" si="54"/>
        <v>0</v>
      </c>
      <c r="Q338" s="192"/>
      <c r="R338" s="194"/>
      <c r="S338" s="3"/>
      <c r="T338" s="112"/>
      <c r="U338" s="3"/>
      <c r="AA338" s="34">
        <f t="shared" si="55"/>
        <v>0</v>
      </c>
    </row>
    <row r="339" spans="1:27" s="2" customFormat="1" ht="11.25" customHeight="1">
      <c r="A339" s="52"/>
      <c r="B339" s="182"/>
      <c r="C339" s="183"/>
      <c r="D339" s="184"/>
      <c r="E339" s="180"/>
      <c r="F339" s="185"/>
      <c r="G339" s="184"/>
      <c r="H339" s="186"/>
      <c r="I339" s="53"/>
      <c r="J339" s="28">
        <f t="shared" si="56"/>
        <v>0</v>
      </c>
      <c r="K339" s="216"/>
      <c r="L339" s="203"/>
      <c r="M339" s="169"/>
      <c r="N339" s="97"/>
      <c r="O339" s="95">
        <f t="shared" si="57"/>
        <v>0</v>
      </c>
      <c r="P339" s="97">
        <f t="shared" si="54"/>
        <v>0</v>
      </c>
      <c r="Q339" s="192"/>
      <c r="R339" s="194"/>
      <c r="S339" s="3"/>
      <c r="T339" s="112"/>
      <c r="U339" s="3"/>
      <c r="AA339" s="34">
        <f t="shared" si="55"/>
        <v>0</v>
      </c>
    </row>
    <row r="340" spans="1:27" s="2" customFormat="1" ht="11.25" customHeight="1">
      <c r="A340" s="52"/>
      <c r="B340" s="187"/>
      <c r="C340" s="183"/>
      <c r="D340" s="184"/>
      <c r="E340" s="180"/>
      <c r="F340" s="185"/>
      <c r="G340" s="184"/>
      <c r="H340" s="186"/>
      <c r="I340" s="53"/>
      <c r="J340" s="28">
        <f t="shared" si="56"/>
        <v>0</v>
      </c>
      <c r="K340" s="216"/>
      <c r="L340" s="203"/>
      <c r="M340" s="169"/>
      <c r="N340" s="97"/>
      <c r="O340" s="95">
        <f t="shared" si="57"/>
        <v>0</v>
      </c>
      <c r="P340" s="97">
        <f t="shared" si="54"/>
        <v>0</v>
      </c>
      <c r="Q340" s="192"/>
      <c r="R340" s="194"/>
      <c r="S340" s="3"/>
      <c r="T340" s="112"/>
      <c r="U340" s="3"/>
      <c r="AA340" s="34">
        <f t="shared" si="55"/>
        <v>0</v>
      </c>
    </row>
    <row r="341" spans="1:27" s="2" customFormat="1" ht="11.25" customHeight="1">
      <c r="A341" s="52"/>
      <c r="B341" s="182"/>
      <c r="C341" s="183"/>
      <c r="D341" s="184"/>
      <c r="E341" s="180"/>
      <c r="F341" s="185"/>
      <c r="G341" s="184"/>
      <c r="H341" s="186"/>
      <c r="I341" s="53"/>
      <c r="J341" s="28">
        <f t="shared" si="56"/>
        <v>0</v>
      </c>
      <c r="K341" s="216"/>
      <c r="L341" s="203"/>
      <c r="M341" s="169"/>
      <c r="N341" s="97"/>
      <c r="O341" s="95">
        <f t="shared" si="57"/>
        <v>0</v>
      </c>
      <c r="P341" s="97">
        <f t="shared" si="54"/>
        <v>0</v>
      </c>
      <c r="Q341" s="192"/>
      <c r="R341" s="194"/>
      <c r="S341" s="3"/>
      <c r="T341" s="112"/>
      <c r="U341" s="3"/>
      <c r="AA341" s="34">
        <f t="shared" si="55"/>
        <v>0</v>
      </c>
    </row>
    <row r="342" spans="1:27" s="2" customFormat="1" ht="11.25" customHeight="1">
      <c r="A342" s="52"/>
      <c r="B342" s="182"/>
      <c r="C342" s="183"/>
      <c r="D342" s="184"/>
      <c r="E342" s="180"/>
      <c r="F342" s="185"/>
      <c r="G342" s="184"/>
      <c r="H342" s="186"/>
      <c r="I342" s="53"/>
      <c r="J342" s="28">
        <f t="shared" si="56"/>
        <v>0</v>
      </c>
      <c r="K342" s="216"/>
      <c r="L342" s="203"/>
      <c r="M342" s="169"/>
      <c r="N342" s="97"/>
      <c r="O342" s="95">
        <f t="shared" si="57"/>
        <v>0</v>
      </c>
      <c r="P342" s="97">
        <f t="shared" si="54"/>
        <v>0</v>
      </c>
      <c r="Q342" s="192"/>
      <c r="R342" s="194"/>
      <c r="S342" s="3"/>
      <c r="T342" s="112"/>
      <c r="U342" s="3"/>
      <c r="AA342" s="34">
        <f t="shared" si="55"/>
        <v>0</v>
      </c>
    </row>
    <row r="343" spans="1:27" s="2" customFormat="1" ht="11.25" customHeight="1">
      <c r="A343" s="52"/>
      <c r="B343" s="182"/>
      <c r="C343" s="183"/>
      <c r="D343" s="184"/>
      <c r="E343" s="180"/>
      <c r="F343" s="185"/>
      <c r="G343" s="184"/>
      <c r="H343" s="186"/>
      <c r="I343" s="53"/>
      <c r="J343" s="28">
        <f t="shared" si="56"/>
        <v>0</v>
      </c>
      <c r="K343" s="216"/>
      <c r="L343" s="203"/>
      <c r="M343" s="169"/>
      <c r="N343" s="97"/>
      <c r="O343" s="95">
        <f t="shared" si="57"/>
        <v>0</v>
      </c>
      <c r="P343" s="97">
        <f t="shared" si="54"/>
        <v>0</v>
      </c>
      <c r="Q343" s="192"/>
      <c r="R343" s="194"/>
      <c r="S343" s="3"/>
      <c r="T343" s="112"/>
      <c r="U343" s="3"/>
      <c r="AA343" s="34">
        <f t="shared" si="55"/>
        <v>0</v>
      </c>
    </row>
    <row r="344" spans="1:27" s="8" customFormat="1" ht="11.25" customHeight="1">
      <c r="A344" s="41"/>
      <c r="B344" s="188"/>
      <c r="C344" s="189"/>
      <c r="D344" s="190"/>
      <c r="E344" s="181"/>
      <c r="F344" s="185"/>
      <c r="G344" s="184"/>
      <c r="H344" s="186"/>
      <c r="I344" s="28"/>
      <c r="J344" s="28">
        <f t="shared" si="56"/>
        <v>0</v>
      </c>
      <c r="K344" s="216"/>
      <c r="L344" s="204"/>
      <c r="M344" s="170"/>
      <c r="N344" s="97"/>
      <c r="O344" s="95">
        <f t="shared" si="57"/>
        <v>0</v>
      </c>
      <c r="P344" s="97">
        <f t="shared" si="54"/>
        <v>0</v>
      </c>
      <c r="Q344" s="192"/>
      <c r="R344" s="193"/>
      <c r="AA344" s="34">
        <f t="shared" si="55"/>
        <v>0</v>
      </c>
    </row>
    <row r="345" spans="1:27" s="2" customFormat="1" ht="11.25" customHeight="1">
      <c r="A345" s="52"/>
      <c r="B345" s="187"/>
      <c r="C345" s="183"/>
      <c r="D345" s="184"/>
      <c r="E345" s="180"/>
      <c r="F345" s="185"/>
      <c r="G345" s="184"/>
      <c r="H345" s="186"/>
      <c r="I345" s="53"/>
      <c r="J345" s="28">
        <f t="shared" si="56"/>
        <v>0</v>
      </c>
      <c r="K345" s="216"/>
      <c r="L345" s="203"/>
      <c r="M345" s="169"/>
      <c r="N345" s="97"/>
      <c r="O345" s="95">
        <f t="shared" si="57"/>
        <v>0</v>
      </c>
      <c r="P345" s="97">
        <f t="shared" si="54"/>
        <v>0</v>
      </c>
      <c r="Q345" s="192"/>
      <c r="R345" s="194"/>
      <c r="S345" s="3"/>
      <c r="T345" s="112"/>
      <c r="U345" s="3"/>
      <c r="AA345" s="34">
        <f t="shared" si="55"/>
        <v>0</v>
      </c>
    </row>
    <row r="346" spans="1:27" s="2" customFormat="1" ht="11.25" customHeight="1">
      <c r="A346" s="52"/>
      <c r="B346" s="182"/>
      <c r="C346" s="183"/>
      <c r="D346" s="184"/>
      <c r="E346" s="180"/>
      <c r="F346" s="185"/>
      <c r="G346" s="184"/>
      <c r="H346" s="186"/>
      <c r="I346" s="53"/>
      <c r="J346" s="28">
        <f t="shared" si="56"/>
        <v>0</v>
      </c>
      <c r="K346" s="216"/>
      <c r="L346" s="203"/>
      <c r="M346" s="169"/>
      <c r="N346" s="97"/>
      <c r="O346" s="95">
        <f t="shared" si="57"/>
        <v>0</v>
      </c>
      <c r="P346" s="97">
        <f t="shared" si="54"/>
        <v>0</v>
      </c>
      <c r="Q346" s="192"/>
      <c r="R346" s="194"/>
      <c r="S346" s="3"/>
      <c r="T346" s="112"/>
      <c r="U346" s="3"/>
      <c r="AA346" s="34">
        <f t="shared" si="55"/>
        <v>0</v>
      </c>
    </row>
    <row r="347" spans="1:27" s="2" customFormat="1" ht="11.25" customHeight="1">
      <c r="A347" s="52"/>
      <c r="B347" s="182"/>
      <c r="C347" s="183"/>
      <c r="D347" s="184"/>
      <c r="E347" s="180"/>
      <c r="F347" s="185"/>
      <c r="G347" s="184"/>
      <c r="H347" s="186"/>
      <c r="I347" s="53"/>
      <c r="J347" s="28">
        <f t="shared" si="56"/>
        <v>0</v>
      </c>
      <c r="K347" s="216"/>
      <c r="L347" s="203"/>
      <c r="M347" s="169"/>
      <c r="N347" s="97"/>
      <c r="O347" s="95">
        <f t="shared" si="57"/>
        <v>0</v>
      </c>
      <c r="P347" s="97">
        <f t="shared" si="54"/>
        <v>0</v>
      </c>
      <c r="Q347" s="192"/>
      <c r="R347" s="194"/>
      <c r="S347" s="3"/>
      <c r="T347" s="112"/>
      <c r="U347" s="3"/>
      <c r="AA347" s="34">
        <f t="shared" si="55"/>
        <v>0</v>
      </c>
    </row>
    <row r="348" spans="1:27" s="2" customFormat="1" ht="11.25" customHeight="1">
      <c r="A348" s="52"/>
      <c r="B348" s="182"/>
      <c r="C348" s="183"/>
      <c r="D348" s="184"/>
      <c r="E348" s="180"/>
      <c r="F348" s="185"/>
      <c r="G348" s="184"/>
      <c r="H348" s="186"/>
      <c r="I348" s="53"/>
      <c r="J348" s="28">
        <f t="shared" si="56"/>
        <v>0</v>
      </c>
      <c r="K348" s="216"/>
      <c r="L348" s="203"/>
      <c r="M348" s="169"/>
      <c r="N348" s="97"/>
      <c r="O348" s="95">
        <f t="shared" si="57"/>
        <v>0</v>
      </c>
      <c r="P348" s="97">
        <f t="shared" si="54"/>
        <v>0</v>
      </c>
      <c r="Q348" s="192"/>
      <c r="R348" s="194"/>
      <c r="S348" s="3"/>
      <c r="T348" s="112"/>
      <c r="U348" s="3"/>
      <c r="AA348" s="34">
        <f t="shared" si="55"/>
        <v>0</v>
      </c>
    </row>
    <row r="349" spans="1:27" s="8" customFormat="1" ht="11.25" customHeight="1" thickBot="1">
      <c r="A349" s="41"/>
      <c r="B349" s="85"/>
      <c r="C349" s="68"/>
      <c r="D349" s="228"/>
      <c r="E349" s="116"/>
      <c r="F349" s="234"/>
      <c r="G349" s="235"/>
      <c r="H349" s="236"/>
      <c r="I349" s="227"/>
      <c r="J349" s="116">
        <f>K349</f>
        <v>0</v>
      </c>
      <c r="K349" s="233"/>
      <c r="L349" s="231"/>
      <c r="M349" s="116"/>
      <c r="N349" s="97">
        <f>P349*V$974</f>
        <v>0</v>
      </c>
      <c r="O349" s="95">
        <f>P349-N349</f>
        <v>0</v>
      </c>
      <c r="P349" s="97">
        <f t="shared" si="54"/>
        <v>0</v>
      </c>
      <c r="Q349" s="97"/>
      <c r="R349" s="232"/>
      <c r="AA349" s="34">
        <f>AA350</f>
        <v>1</v>
      </c>
    </row>
    <row r="350" spans="1:27" s="8" customFormat="1" ht="15" thickBot="1" thickTop="1">
      <c r="A350" s="42"/>
      <c r="B350" s="18" t="s">
        <v>2208</v>
      </c>
      <c r="C350" s="67"/>
      <c r="D350" s="118"/>
      <c r="E350" s="119"/>
      <c r="F350" s="120"/>
      <c r="G350" s="121"/>
      <c r="H350" s="122"/>
      <c r="I350" s="122"/>
      <c r="J350" s="122">
        <f>K350</f>
        <v>0</v>
      </c>
      <c r="K350" s="217">
        <f>SUBTOTAL(9,K319:K349)</f>
        <v>0</v>
      </c>
      <c r="L350" s="30">
        <f>SUM(L321:L349)</f>
        <v>0</v>
      </c>
      <c r="M350" s="30">
        <f>SUM(M321:M349)</f>
        <v>0</v>
      </c>
      <c r="N350" s="30">
        <f>SUM(N321:N349)</f>
        <v>0</v>
      </c>
      <c r="O350" s="81">
        <f>P350</f>
        <v>0</v>
      </c>
      <c r="P350" s="30">
        <f>SUBTOTAL(9,P319:P349)</f>
        <v>0</v>
      </c>
      <c r="Q350" s="81"/>
      <c r="R350" s="43"/>
      <c r="S350" s="99"/>
      <c r="U350" s="99"/>
      <c r="AA350" s="8">
        <f>IF(SUM(AA321:AA348)&gt;0,1,0)</f>
        <v>1</v>
      </c>
    </row>
    <row r="351" spans="1:27" s="8" customFormat="1" ht="11.25" customHeight="1" thickTop="1">
      <c r="A351" s="44"/>
      <c r="B351" s="15"/>
      <c r="C351" s="68"/>
      <c r="D351" s="76"/>
      <c r="E351" s="28"/>
      <c r="F351" s="65"/>
      <c r="G351" s="76"/>
      <c r="H351" s="113"/>
      <c r="I351" s="28"/>
      <c r="J351" s="28"/>
      <c r="K351" s="214"/>
      <c r="L351" s="201"/>
      <c r="M351" s="28"/>
      <c r="N351" s="95"/>
      <c r="O351" s="95"/>
      <c r="P351" s="95"/>
      <c r="Q351" s="79"/>
      <c r="R351" s="10"/>
      <c r="S351" s="11"/>
      <c r="U351" s="11"/>
      <c r="AA351" s="8">
        <f>+AA350</f>
        <v>1</v>
      </c>
    </row>
    <row r="352" spans="1:27" s="8" customFormat="1" ht="14.25">
      <c r="A352" s="45" t="s">
        <v>936</v>
      </c>
      <c r="B352" s="123" t="s">
        <v>2164</v>
      </c>
      <c r="C352" s="124"/>
      <c r="D352" s="125"/>
      <c r="E352" s="31"/>
      <c r="F352" s="124"/>
      <c r="G352" s="125"/>
      <c r="H352" s="126"/>
      <c r="I352" s="31"/>
      <c r="J352" s="31"/>
      <c r="K352" s="218"/>
      <c r="L352" s="206"/>
      <c r="M352" s="31"/>
      <c r="N352" s="96"/>
      <c r="O352" s="96"/>
      <c r="P352" s="96"/>
      <c r="Q352" s="82"/>
      <c r="R352" s="127"/>
      <c r="S352" s="12"/>
      <c r="U352" s="12"/>
      <c r="AA352" s="8">
        <f>+AA383</f>
        <v>1</v>
      </c>
    </row>
    <row r="353" spans="1:27" s="8" customFormat="1" ht="11.25" customHeight="1">
      <c r="A353" s="41"/>
      <c r="B353" s="85"/>
      <c r="C353" s="68"/>
      <c r="D353" s="228"/>
      <c r="E353" s="116"/>
      <c r="F353" s="68"/>
      <c r="G353" s="228"/>
      <c r="H353" s="229"/>
      <c r="I353" s="227">
        <f aca="true" t="shared" si="58" ref="I353:I383">$K353*T$974</f>
        <v>0</v>
      </c>
      <c r="J353" s="227">
        <f aca="true" t="shared" si="59" ref="J353:J383">$K353*U$974</f>
        <v>0</v>
      </c>
      <c r="K353" s="233"/>
      <c r="L353" s="231"/>
      <c r="M353" s="116"/>
      <c r="N353" s="97">
        <f aca="true" t="shared" si="60" ref="N353:N383">P353*V$974</f>
        <v>0</v>
      </c>
      <c r="O353" s="95">
        <f aca="true" t="shared" si="61" ref="O353:O383">P353-N353</f>
        <v>0</v>
      </c>
      <c r="P353" s="97">
        <f aca="true" t="shared" si="62" ref="P353:P382">K353-M353-L353</f>
        <v>0</v>
      </c>
      <c r="Q353" s="97"/>
      <c r="R353" s="232"/>
      <c r="S353" s="11"/>
      <c r="U353" s="11"/>
      <c r="AA353" s="8">
        <f>AA352</f>
        <v>1</v>
      </c>
    </row>
    <row r="354" spans="1:27" s="8" customFormat="1" ht="11.25" customHeight="1">
      <c r="A354" s="40"/>
      <c r="B354" s="188" t="s">
        <v>2179</v>
      </c>
      <c r="C354" s="191"/>
      <c r="D354" s="190"/>
      <c r="E354" s="181"/>
      <c r="F354" s="185"/>
      <c r="G354" s="184"/>
      <c r="H354" s="186"/>
      <c r="I354" s="53">
        <f t="shared" si="58"/>
        <v>0</v>
      </c>
      <c r="J354" s="53">
        <f t="shared" si="59"/>
        <v>0</v>
      </c>
      <c r="K354" s="216"/>
      <c r="L354" s="204"/>
      <c r="M354" s="170"/>
      <c r="N354" s="97">
        <f t="shared" si="60"/>
        <v>0</v>
      </c>
      <c r="O354" s="95">
        <f t="shared" si="61"/>
        <v>0</v>
      </c>
      <c r="P354" s="97">
        <f t="shared" si="62"/>
        <v>0</v>
      </c>
      <c r="Q354" s="192"/>
      <c r="R354" s="193"/>
      <c r="S354" s="12"/>
      <c r="U354" s="12"/>
      <c r="AA354" s="8">
        <f aca="true" t="shared" si="63" ref="AA354:AA381">IF(OR(B354&lt;&gt;0,C354&lt;&gt;0),1,0)</f>
        <v>1</v>
      </c>
    </row>
    <row r="355" spans="1:27" s="2" customFormat="1" ht="11.25" customHeight="1">
      <c r="A355" s="52"/>
      <c r="B355" s="182"/>
      <c r="C355" s="183"/>
      <c r="D355" s="184"/>
      <c r="E355" s="180"/>
      <c r="F355" s="185"/>
      <c r="G355" s="184"/>
      <c r="H355" s="186"/>
      <c r="I355" s="53">
        <f t="shared" si="58"/>
        <v>0</v>
      </c>
      <c r="J355" s="53">
        <f t="shared" si="59"/>
        <v>0</v>
      </c>
      <c r="K355" s="216"/>
      <c r="L355" s="203"/>
      <c r="M355" s="169"/>
      <c r="N355" s="97">
        <f t="shared" si="60"/>
        <v>0</v>
      </c>
      <c r="O355" s="95">
        <f t="shared" si="61"/>
        <v>0</v>
      </c>
      <c r="P355" s="97">
        <f t="shared" si="62"/>
        <v>0</v>
      </c>
      <c r="Q355" s="192"/>
      <c r="R355" s="194"/>
      <c r="S355" s="3"/>
      <c r="T355" s="112"/>
      <c r="U355" s="3"/>
      <c r="AA355" s="34">
        <f t="shared" si="63"/>
        <v>0</v>
      </c>
    </row>
    <row r="356" spans="1:27" s="2" customFormat="1" ht="11.25" customHeight="1">
      <c r="A356" s="52"/>
      <c r="B356" s="182"/>
      <c r="C356" s="183"/>
      <c r="D356" s="184"/>
      <c r="E356" s="180"/>
      <c r="F356" s="185"/>
      <c r="G356" s="184"/>
      <c r="H356" s="186"/>
      <c r="I356" s="53">
        <f t="shared" si="58"/>
        <v>0</v>
      </c>
      <c r="J356" s="53">
        <f t="shared" si="59"/>
        <v>0</v>
      </c>
      <c r="K356" s="216"/>
      <c r="L356" s="203"/>
      <c r="M356" s="169"/>
      <c r="N356" s="97">
        <f t="shared" si="60"/>
        <v>0</v>
      </c>
      <c r="O356" s="95">
        <f t="shared" si="61"/>
        <v>0</v>
      </c>
      <c r="P356" s="97">
        <f t="shared" si="62"/>
        <v>0</v>
      </c>
      <c r="Q356" s="192"/>
      <c r="R356" s="194"/>
      <c r="S356" s="3"/>
      <c r="T356" s="112"/>
      <c r="U356" s="3"/>
      <c r="AA356" s="34">
        <f t="shared" si="63"/>
        <v>0</v>
      </c>
    </row>
    <row r="357" spans="1:27" s="2" customFormat="1" ht="11.25" customHeight="1">
      <c r="A357" s="52"/>
      <c r="B357" s="182"/>
      <c r="C357" s="183"/>
      <c r="D357" s="184"/>
      <c r="E357" s="180"/>
      <c r="F357" s="185"/>
      <c r="G357" s="184"/>
      <c r="H357" s="186"/>
      <c r="I357" s="53">
        <f t="shared" si="58"/>
        <v>0</v>
      </c>
      <c r="J357" s="53">
        <f t="shared" si="59"/>
        <v>0</v>
      </c>
      <c r="K357" s="216"/>
      <c r="L357" s="203"/>
      <c r="M357" s="169"/>
      <c r="N357" s="97">
        <f t="shared" si="60"/>
        <v>0</v>
      </c>
      <c r="O357" s="95">
        <f t="shared" si="61"/>
        <v>0</v>
      </c>
      <c r="P357" s="97">
        <f t="shared" si="62"/>
        <v>0</v>
      </c>
      <c r="Q357" s="192"/>
      <c r="R357" s="194"/>
      <c r="S357" s="3"/>
      <c r="T357" s="112"/>
      <c r="U357" s="3"/>
      <c r="AA357" s="34">
        <f t="shared" si="63"/>
        <v>0</v>
      </c>
    </row>
    <row r="358" spans="1:27" s="2" customFormat="1" ht="11.25" customHeight="1">
      <c r="A358" s="52"/>
      <c r="B358" s="187"/>
      <c r="C358" s="183"/>
      <c r="D358" s="184"/>
      <c r="E358" s="180"/>
      <c r="F358" s="185"/>
      <c r="G358" s="184"/>
      <c r="H358" s="186"/>
      <c r="I358" s="53">
        <f t="shared" si="58"/>
        <v>0</v>
      </c>
      <c r="J358" s="53">
        <f t="shared" si="59"/>
        <v>0</v>
      </c>
      <c r="K358" s="216"/>
      <c r="L358" s="203"/>
      <c r="M358" s="169"/>
      <c r="N358" s="97">
        <f t="shared" si="60"/>
        <v>0</v>
      </c>
      <c r="O358" s="95">
        <f t="shared" si="61"/>
        <v>0</v>
      </c>
      <c r="P358" s="97">
        <f t="shared" si="62"/>
        <v>0</v>
      </c>
      <c r="Q358" s="192"/>
      <c r="R358" s="194"/>
      <c r="S358" s="3"/>
      <c r="T358" s="112"/>
      <c r="U358" s="3"/>
      <c r="AA358" s="34">
        <f t="shared" si="63"/>
        <v>0</v>
      </c>
    </row>
    <row r="359" spans="1:27" s="2" customFormat="1" ht="11.25" customHeight="1">
      <c r="A359" s="52"/>
      <c r="B359" s="182"/>
      <c r="C359" s="183"/>
      <c r="D359" s="184"/>
      <c r="E359" s="180"/>
      <c r="F359" s="185"/>
      <c r="G359" s="184"/>
      <c r="H359" s="186"/>
      <c r="I359" s="53">
        <f t="shared" si="58"/>
        <v>0</v>
      </c>
      <c r="J359" s="53">
        <f t="shared" si="59"/>
        <v>0</v>
      </c>
      <c r="K359" s="216"/>
      <c r="L359" s="203"/>
      <c r="M359" s="169"/>
      <c r="N359" s="97">
        <f t="shared" si="60"/>
        <v>0</v>
      </c>
      <c r="O359" s="95">
        <f t="shared" si="61"/>
        <v>0</v>
      </c>
      <c r="P359" s="97">
        <f t="shared" si="62"/>
        <v>0</v>
      </c>
      <c r="Q359" s="192"/>
      <c r="R359" s="194"/>
      <c r="S359" s="3"/>
      <c r="T359" s="112"/>
      <c r="U359" s="3"/>
      <c r="AA359" s="34">
        <f t="shared" si="63"/>
        <v>0</v>
      </c>
    </row>
    <row r="360" spans="1:27" s="2" customFormat="1" ht="11.25" customHeight="1">
      <c r="A360" s="52"/>
      <c r="B360" s="182"/>
      <c r="C360" s="183"/>
      <c r="D360" s="184"/>
      <c r="E360" s="180"/>
      <c r="F360" s="185"/>
      <c r="G360" s="184"/>
      <c r="H360" s="186"/>
      <c r="I360" s="53">
        <f t="shared" si="58"/>
        <v>0</v>
      </c>
      <c r="J360" s="53">
        <f t="shared" si="59"/>
        <v>0</v>
      </c>
      <c r="K360" s="216"/>
      <c r="L360" s="203"/>
      <c r="M360" s="169"/>
      <c r="N360" s="97">
        <f t="shared" si="60"/>
        <v>0</v>
      </c>
      <c r="O360" s="95">
        <f t="shared" si="61"/>
        <v>0</v>
      </c>
      <c r="P360" s="97">
        <f t="shared" si="62"/>
        <v>0</v>
      </c>
      <c r="Q360" s="192"/>
      <c r="R360" s="194"/>
      <c r="S360" s="3"/>
      <c r="T360" s="112"/>
      <c r="U360" s="3"/>
      <c r="AA360" s="34">
        <f t="shared" si="63"/>
        <v>0</v>
      </c>
    </row>
    <row r="361" spans="1:27" s="2" customFormat="1" ht="11.25" customHeight="1">
      <c r="A361" s="52"/>
      <c r="B361" s="182"/>
      <c r="C361" s="183"/>
      <c r="D361" s="184"/>
      <c r="E361" s="180"/>
      <c r="F361" s="185"/>
      <c r="G361" s="184"/>
      <c r="H361" s="186"/>
      <c r="I361" s="53">
        <f t="shared" si="58"/>
        <v>0</v>
      </c>
      <c r="J361" s="53">
        <f t="shared" si="59"/>
        <v>0</v>
      </c>
      <c r="K361" s="216"/>
      <c r="L361" s="203"/>
      <c r="M361" s="169"/>
      <c r="N361" s="97">
        <f t="shared" si="60"/>
        <v>0</v>
      </c>
      <c r="O361" s="95">
        <f t="shared" si="61"/>
        <v>0</v>
      </c>
      <c r="P361" s="97">
        <f t="shared" si="62"/>
        <v>0</v>
      </c>
      <c r="Q361" s="192"/>
      <c r="R361" s="194"/>
      <c r="S361" s="3"/>
      <c r="T361" s="112"/>
      <c r="U361" s="3"/>
      <c r="AA361" s="34">
        <f t="shared" si="63"/>
        <v>0</v>
      </c>
    </row>
    <row r="362" spans="1:27" s="2" customFormat="1" ht="11.25" customHeight="1">
      <c r="A362" s="52"/>
      <c r="B362" s="187"/>
      <c r="C362" s="183"/>
      <c r="D362" s="184"/>
      <c r="E362" s="180"/>
      <c r="F362" s="185"/>
      <c r="G362" s="184"/>
      <c r="H362" s="186"/>
      <c r="I362" s="53">
        <f t="shared" si="58"/>
        <v>0</v>
      </c>
      <c r="J362" s="53">
        <f t="shared" si="59"/>
        <v>0</v>
      </c>
      <c r="K362" s="216"/>
      <c r="L362" s="203"/>
      <c r="M362" s="169"/>
      <c r="N362" s="97">
        <f t="shared" si="60"/>
        <v>0</v>
      </c>
      <c r="O362" s="95">
        <f t="shared" si="61"/>
        <v>0</v>
      </c>
      <c r="P362" s="97">
        <f t="shared" si="62"/>
        <v>0</v>
      </c>
      <c r="Q362" s="192"/>
      <c r="R362" s="194"/>
      <c r="S362" s="3"/>
      <c r="T362" s="112"/>
      <c r="U362" s="3"/>
      <c r="AA362" s="34">
        <f t="shared" si="63"/>
        <v>0</v>
      </c>
    </row>
    <row r="363" spans="1:27" s="2" customFormat="1" ht="11.25" customHeight="1">
      <c r="A363" s="52"/>
      <c r="B363" s="182"/>
      <c r="C363" s="183"/>
      <c r="D363" s="184"/>
      <c r="E363" s="180"/>
      <c r="F363" s="185"/>
      <c r="G363" s="184"/>
      <c r="H363" s="186"/>
      <c r="I363" s="53">
        <f t="shared" si="58"/>
        <v>0</v>
      </c>
      <c r="J363" s="53">
        <f t="shared" si="59"/>
        <v>0</v>
      </c>
      <c r="K363" s="216"/>
      <c r="L363" s="203"/>
      <c r="M363" s="169"/>
      <c r="N363" s="97">
        <f t="shared" si="60"/>
        <v>0</v>
      </c>
      <c r="O363" s="95">
        <f t="shared" si="61"/>
        <v>0</v>
      </c>
      <c r="P363" s="97">
        <f t="shared" si="62"/>
        <v>0</v>
      </c>
      <c r="Q363" s="192"/>
      <c r="R363" s="194"/>
      <c r="S363" s="3"/>
      <c r="T363" s="112"/>
      <c r="U363" s="3"/>
      <c r="AA363" s="34">
        <f t="shared" si="63"/>
        <v>0</v>
      </c>
    </row>
    <row r="364" spans="1:27" s="2" customFormat="1" ht="11.25" customHeight="1">
      <c r="A364" s="52"/>
      <c r="B364" s="182"/>
      <c r="C364" s="183"/>
      <c r="D364" s="184"/>
      <c r="E364" s="180"/>
      <c r="F364" s="185"/>
      <c r="G364" s="184"/>
      <c r="H364" s="186"/>
      <c r="I364" s="53">
        <f t="shared" si="58"/>
        <v>0</v>
      </c>
      <c r="J364" s="53">
        <f t="shared" si="59"/>
        <v>0</v>
      </c>
      <c r="K364" s="216"/>
      <c r="L364" s="203"/>
      <c r="M364" s="169"/>
      <c r="N364" s="97">
        <f t="shared" si="60"/>
        <v>0</v>
      </c>
      <c r="O364" s="95">
        <f t="shared" si="61"/>
        <v>0</v>
      </c>
      <c r="P364" s="97">
        <f t="shared" si="62"/>
        <v>0</v>
      </c>
      <c r="Q364" s="192"/>
      <c r="R364" s="194"/>
      <c r="S364" s="3"/>
      <c r="T364" s="112"/>
      <c r="U364" s="3"/>
      <c r="AA364" s="34">
        <f t="shared" si="63"/>
        <v>0</v>
      </c>
    </row>
    <row r="365" spans="1:27" s="2" customFormat="1" ht="11.25" customHeight="1">
      <c r="A365" s="52"/>
      <c r="B365" s="182"/>
      <c r="C365" s="183"/>
      <c r="D365" s="184"/>
      <c r="E365" s="180"/>
      <c r="F365" s="185"/>
      <c r="G365" s="184"/>
      <c r="H365" s="186"/>
      <c r="I365" s="53">
        <f t="shared" si="58"/>
        <v>0</v>
      </c>
      <c r="J365" s="53">
        <f t="shared" si="59"/>
        <v>0</v>
      </c>
      <c r="K365" s="216"/>
      <c r="L365" s="203"/>
      <c r="M365" s="169"/>
      <c r="N365" s="97">
        <f t="shared" si="60"/>
        <v>0</v>
      </c>
      <c r="O365" s="95">
        <f t="shared" si="61"/>
        <v>0</v>
      </c>
      <c r="P365" s="97">
        <f t="shared" si="62"/>
        <v>0</v>
      </c>
      <c r="Q365" s="192"/>
      <c r="R365" s="194"/>
      <c r="S365" s="3"/>
      <c r="T365" s="112"/>
      <c r="U365" s="3"/>
      <c r="AA365" s="34">
        <f t="shared" si="63"/>
        <v>0</v>
      </c>
    </row>
    <row r="366" spans="1:27" s="2" customFormat="1" ht="11.25" customHeight="1">
      <c r="A366" s="52"/>
      <c r="B366" s="182"/>
      <c r="C366" s="183"/>
      <c r="D366" s="184"/>
      <c r="E366" s="180"/>
      <c r="F366" s="185"/>
      <c r="G366" s="184"/>
      <c r="H366" s="186"/>
      <c r="I366" s="53">
        <f t="shared" si="58"/>
        <v>0</v>
      </c>
      <c r="J366" s="53">
        <f t="shared" si="59"/>
        <v>0</v>
      </c>
      <c r="K366" s="216"/>
      <c r="L366" s="203"/>
      <c r="M366" s="169"/>
      <c r="N366" s="97">
        <f t="shared" si="60"/>
        <v>0</v>
      </c>
      <c r="O366" s="95">
        <f t="shared" si="61"/>
        <v>0</v>
      </c>
      <c r="P366" s="97">
        <f t="shared" si="62"/>
        <v>0</v>
      </c>
      <c r="Q366" s="192"/>
      <c r="R366" s="194"/>
      <c r="S366" s="3"/>
      <c r="T366" s="112"/>
      <c r="U366" s="3"/>
      <c r="AA366" s="34">
        <f t="shared" si="63"/>
        <v>0</v>
      </c>
    </row>
    <row r="367" spans="1:27" s="2" customFormat="1" ht="11.25" customHeight="1">
      <c r="A367" s="52"/>
      <c r="B367" s="182"/>
      <c r="C367" s="183"/>
      <c r="D367" s="184"/>
      <c r="E367" s="180"/>
      <c r="F367" s="185"/>
      <c r="G367" s="184"/>
      <c r="H367" s="186"/>
      <c r="I367" s="53">
        <f t="shared" si="58"/>
        <v>0</v>
      </c>
      <c r="J367" s="53">
        <f t="shared" si="59"/>
        <v>0</v>
      </c>
      <c r="K367" s="216"/>
      <c r="L367" s="203"/>
      <c r="M367" s="169"/>
      <c r="N367" s="97">
        <f t="shared" si="60"/>
        <v>0</v>
      </c>
      <c r="O367" s="95">
        <f t="shared" si="61"/>
        <v>0</v>
      </c>
      <c r="P367" s="97">
        <f t="shared" si="62"/>
        <v>0</v>
      </c>
      <c r="Q367" s="192"/>
      <c r="R367" s="194"/>
      <c r="S367" s="3"/>
      <c r="T367" s="112"/>
      <c r="U367" s="3"/>
      <c r="AA367" s="34">
        <f t="shared" si="63"/>
        <v>0</v>
      </c>
    </row>
    <row r="368" spans="1:27" s="2" customFormat="1" ht="11.25" customHeight="1">
      <c r="A368" s="52"/>
      <c r="B368" s="182"/>
      <c r="C368" s="183"/>
      <c r="D368" s="184"/>
      <c r="E368" s="180"/>
      <c r="F368" s="185"/>
      <c r="G368" s="184"/>
      <c r="H368" s="186"/>
      <c r="I368" s="53">
        <f t="shared" si="58"/>
        <v>0</v>
      </c>
      <c r="J368" s="53">
        <f t="shared" si="59"/>
        <v>0</v>
      </c>
      <c r="K368" s="216"/>
      <c r="L368" s="203"/>
      <c r="M368" s="169"/>
      <c r="N368" s="97">
        <f t="shared" si="60"/>
        <v>0</v>
      </c>
      <c r="O368" s="95">
        <f t="shared" si="61"/>
        <v>0</v>
      </c>
      <c r="P368" s="97">
        <f t="shared" si="62"/>
        <v>0</v>
      </c>
      <c r="Q368" s="192"/>
      <c r="R368" s="194"/>
      <c r="S368" s="3"/>
      <c r="T368" s="112"/>
      <c r="U368" s="3"/>
      <c r="AA368" s="34">
        <f t="shared" si="63"/>
        <v>0</v>
      </c>
    </row>
    <row r="369" spans="1:27" s="2" customFormat="1" ht="11.25" customHeight="1">
      <c r="A369" s="52"/>
      <c r="B369" s="187"/>
      <c r="C369" s="183"/>
      <c r="D369" s="184"/>
      <c r="E369" s="180"/>
      <c r="F369" s="185"/>
      <c r="G369" s="184"/>
      <c r="H369" s="186"/>
      <c r="I369" s="53">
        <f t="shared" si="58"/>
        <v>0</v>
      </c>
      <c r="J369" s="53">
        <f t="shared" si="59"/>
        <v>0</v>
      </c>
      <c r="K369" s="216"/>
      <c r="L369" s="203"/>
      <c r="M369" s="169"/>
      <c r="N369" s="97">
        <f t="shared" si="60"/>
        <v>0</v>
      </c>
      <c r="O369" s="95">
        <f t="shared" si="61"/>
        <v>0</v>
      </c>
      <c r="P369" s="97">
        <f t="shared" si="62"/>
        <v>0</v>
      </c>
      <c r="Q369" s="192"/>
      <c r="R369" s="194"/>
      <c r="S369" s="3"/>
      <c r="T369" s="112"/>
      <c r="U369" s="3"/>
      <c r="AA369" s="34">
        <f t="shared" si="63"/>
        <v>0</v>
      </c>
    </row>
    <row r="370" spans="1:27" s="2" customFormat="1" ht="11.25" customHeight="1">
      <c r="A370" s="52"/>
      <c r="B370" s="182"/>
      <c r="C370" s="183"/>
      <c r="D370" s="184"/>
      <c r="E370" s="180"/>
      <c r="F370" s="185"/>
      <c r="G370" s="184"/>
      <c r="H370" s="186"/>
      <c r="I370" s="53">
        <f t="shared" si="58"/>
        <v>0</v>
      </c>
      <c r="J370" s="53">
        <f t="shared" si="59"/>
        <v>0</v>
      </c>
      <c r="K370" s="216"/>
      <c r="L370" s="203"/>
      <c r="M370" s="169"/>
      <c r="N370" s="97">
        <f t="shared" si="60"/>
        <v>0</v>
      </c>
      <c r="O370" s="95">
        <f t="shared" si="61"/>
        <v>0</v>
      </c>
      <c r="P370" s="97">
        <f t="shared" si="62"/>
        <v>0</v>
      </c>
      <c r="Q370" s="192"/>
      <c r="R370" s="194"/>
      <c r="S370" s="3"/>
      <c r="T370" s="112"/>
      <c r="U370" s="3"/>
      <c r="AA370" s="34">
        <f t="shared" si="63"/>
        <v>0</v>
      </c>
    </row>
    <row r="371" spans="1:27" s="2" customFormat="1" ht="11.25" customHeight="1">
      <c r="A371" s="52"/>
      <c r="B371" s="182"/>
      <c r="C371" s="183"/>
      <c r="D371" s="184"/>
      <c r="E371" s="180"/>
      <c r="F371" s="185"/>
      <c r="G371" s="184"/>
      <c r="H371" s="186"/>
      <c r="I371" s="53">
        <f t="shared" si="58"/>
        <v>0</v>
      </c>
      <c r="J371" s="53">
        <f t="shared" si="59"/>
        <v>0</v>
      </c>
      <c r="K371" s="216"/>
      <c r="L371" s="203"/>
      <c r="M371" s="169"/>
      <c r="N371" s="97">
        <f t="shared" si="60"/>
        <v>0</v>
      </c>
      <c r="O371" s="95">
        <f t="shared" si="61"/>
        <v>0</v>
      </c>
      <c r="P371" s="97">
        <f t="shared" si="62"/>
        <v>0</v>
      </c>
      <c r="Q371" s="192"/>
      <c r="R371" s="194"/>
      <c r="S371" s="3"/>
      <c r="T371" s="112"/>
      <c r="U371" s="3"/>
      <c r="AA371" s="34">
        <f t="shared" si="63"/>
        <v>0</v>
      </c>
    </row>
    <row r="372" spans="1:27" s="2" customFormat="1" ht="11.25" customHeight="1">
      <c r="A372" s="52"/>
      <c r="B372" s="187"/>
      <c r="C372" s="183"/>
      <c r="D372" s="184"/>
      <c r="E372" s="180"/>
      <c r="F372" s="185"/>
      <c r="G372" s="184"/>
      <c r="H372" s="186"/>
      <c r="I372" s="53">
        <f t="shared" si="58"/>
        <v>0</v>
      </c>
      <c r="J372" s="53">
        <f t="shared" si="59"/>
        <v>0</v>
      </c>
      <c r="K372" s="216"/>
      <c r="L372" s="203"/>
      <c r="M372" s="169"/>
      <c r="N372" s="97">
        <f t="shared" si="60"/>
        <v>0</v>
      </c>
      <c r="O372" s="95">
        <f t="shared" si="61"/>
        <v>0</v>
      </c>
      <c r="P372" s="97">
        <f t="shared" si="62"/>
        <v>0</v>
      </c>
      <c r="Q372" s="192"/>
      <c r="R372" s="194"/>
      <c r="S372" s="3"/>
      <c r="T372" s="112"/>
      <c r="U372" s="3"/>
      <c r="AA372" s="34">
        <f t="shared" si="63"/>
        <v>0</v>
      </c>
    </row>
    <row r="373" spans="1:27" s="2" customFormat="1" ht="11.25" customHeight="1">
      <c r="A373" s="52"/>
      <c r="B373" s="182"/>
      <c r="C373" s="183"/>
      <c r="D373" s="184"/>
      <c r="E373" s="180"/>
      <c r="F373" s="185"/>
      <c r="G373" s="184"/>
      <c r="H373" s="186"/>
      <c r="I373" s="53">
        <f t="shared" si="58"/>
        <v>0</v>
      </c>
      <c r="J373" s="53">
        <f t="shared" si="59"/>
        <v>0</v>
      </c>
      <c r="K373" s="216"/>
      <c r="L373" s="203"/>
      <c r="M373" s="169"/>
      <c r="N373" s="97">
        <f t="shared" si="60"/>
        <v>0</v>
      </c>
      <c r="O373" s="95">
        <f t="shared" si="61"/>
        <v>0</v>
      </c>
      <c r="P373" s="97">
        <f t="shared" si="62"/>
        <v>0</v>
      </c>
      <c r="Q373" s="192"/>
      <c r="R373" s="194"/>
      <c r="S373" s="3"/>
      <c r="T373" s="112"/>
      <c r="U373" s="3"/>
      <c r="AA373" s="34">
        <f t="shared" si="63"/>
        <v>0</v>
      </c>
    </row>
    <row r="374" spans="1:27" s="2" customFormat="1" ht="11.25" customHeight="1">
      <c r="A374" s="52"/>
      <c r="B374" s="182"/>
      <c r="C374" s="183"/>
      <c r="D374" s="184"/>
      <c r="E374" s="180"/>
      <c r="F374" s="185"/>
      <c r="G374" s="184"/>
      <c r="H374" s="186"/>
      <c r="I374" s="53">
        <f t="shared" si="58"/>
        <v>0</v>
      </c>
      <c r="J374" s="53">
        <f t="shared" si="59"/>
        <v>0</v>
      </c>
      <c r="K374" s="216"/>
      <c r="L374" s="203"/>
      <c r="M374" s="169"/>
      <c r="N374" s="97">
        <f t="shared" si="60"/>
        <v>0</v>
      </c>
      <c r="O374" s="95">
        <f t="shared" si="61"/>
        <v>0</v>
      </c>
      <c r="P374" s="97">
        <f t="shared" si="62"/>
        <v>0</v>
      </c>
      <c r="Q374" s="192"/>
      <c r="R374" s="194"/>
      <c r="S374" s="3"/>
      <c r="T374" s="112"/>
      <c r="U374" s="3"/>
      <c r="AA374" s="34">
        <f t="shared" si="63"/>
        <v>0</v>
      </c>
    </row>
    <row r="375" spans="1:27" s="2" customFormat="1" ht="11.25" customHeight="1">
      <c r="A375" s="52"/>
      <c r="B375" s="182"/>
      <c r="C375" s="183"/>
      <c r="D375" s="184"/>
      <c r="E375" s="180"/>
      <c r="F375" s="185"/>
      <c r="G375" s="184"/>
      <c r="H375" s="186"/>
      <c r="I375" s="53">
        <f t="shared" si="58"/>
        <v>0</v>
      </c>
      <c r="J375" s="53">
        <f t="shared" si="59"/>
        <v>0</v>
      </c>
      <c r="K375" s="216"/>
      <c r="L375" s="203"/>
      <c r="M375" s="169"/>
      <c r="N375" s="97">
        <f t="shared" si="60"/>
        <v>0</v>
      </c>
      <c r="O375" s="95">
        <f t="shared" si="61"/>
        <v>0</v>
      </c>
      <c r="P375" s="97">
        <f t="shared" si="62"/>
        <v>0</v>
      </c>
      <c r="Q375" s="192"/>
      <c r="R375" s="194"/>
      <c r="S375" s="3"/>
      <c r="T375" s="112"/>
      <c r="U375" s="3"/>
      <c r="AA375" s="34">
        <f t="shared" si="63"/>
        <v>0</v>
      </c>
    </row>
    <row r="376" spans="1:27" s="8" customFormat="1" ht="11.25" customHeight="1">
      <c r="A376" s="41"/>
      <c r="B376" s="188"/>
      <c r="C376" s="189"/>
      <c r="D376" s="190"/>
      <c r="E376" s="181"/>
      <c r="F376" s="185"/>
      <c r="G376" s="184"/>
      <c r="H376" s="186"/>
      <c r="I376" s="53">
        <f t="shared" si="58"/>
        <v>0</v>
      </c>
      <c r="J376" s="53">
        <f t="shared" si="59"/>
        <v>0</v>
      </c>
      <c r="K376" s="216"/>
      <c r="L376" s="204"/>
      <c r="M376" s="170"/>
      <c r="N376" s="97">
        <f t="shared" si="60"/>
        <v>0</v>
      </c>
      <c r="O376" s="95">
        <f t="shared" si="61"/>
        <v>0</v>
      </c>
      <c r="P376" s="97">
        <f t="shared" si="62"/>
        <v>0</v>
      </c>
      <c r="Q376" s="192"/>
      <c r="R376" s="193"/>
      <c r="AA376" s="34">
        <f t="shared" si="63"/>
        <v>0</v>
      </c>
    </row>
    <row r="377" spans="1:27" s="2" customFormat="1" ht="11.25" customHeight="1">
      <c r="A377" s="52"/>
      <c r="B377" s="182"/>
      <c r="C377" s="183"/>
      <c r="D377" s="184"/>
      <c r="E377" s="180"/>
      <c r="F377" s="185"/>
      <c r="G377" s="184"/>
      <c r="H377" s="186"/>
      <c r="I377" s="53">
        <f t="shared" si="58"/>
        <v>0</v>
      </c>
      <c r="J377" s="53">
        <f t="shared" si="59"/>
        <v>0</v>
      </c>
      <c r="K377" s="216"/>
      <c r="L377" s="203"/>
      <c r="M377" s="169"/>
      <c r="N377" s="97">
        <f t="shared" si="60"/>
        <v>0</v>
      </c>
      <c r="O377" s="95">
        <f t="shared" si="61"/>
        <v>0</v>
      </c>
      <c r="P377" s="97">
        <f t="shared" si="62"/>
        <v>0</v>
      </c>
      <c r="Q377" s="192"/>
      <c r="R377" s="194"/>
      <c r="S377" s="3"/>
      <c r="T377" s="112"/>
      <c r="U377" s="3"/>
      <c r="AA377" s="34">
        <f t="shared" si="63"/>
        <v>0</v>
      </c>
    </row>
    <row r="378" spans="1:27" s="2" customFormat="1" ht="11.25" customHeight="1">
      <c r="A378" s="52"/>
      <c r="B378" s="187"/>
      <c r="C378" s="183"/>
      <c r="D378" s="184"/>
      <c r="E378" s="180"/>
      <c r="F378" s="185"/>
      <c r="G378" s="184"/>
      <c r="H378" s="186"/>
      <c r="I378" s="53">
        <f t="shared" si="58"/>
        <v>0</v>
      </c>
      <c r="J378" s="53">
        <f t="shared" si="59"/>
        <v>0</v>
      </c>
      <c r="K378" s="216"/>
      <c r="L378" s="203"/>
      <c r="M378" s="169"/>
      <c r="N378" s="97">
        <f t="shared" si="60"/>
        <v>0</v>
      </c>
      <c r="O378" s="95">
        <f t="shared" si="61"/>
        <v>0</v>
      </c>
      <c r="P378" s="97">
        <f t="shared" si="62"/>
        <v>0</v>
      </c>
      <c r="Q378" s="192"/>
      <c r="R378" s="194"/>
      <c r="S378" s="3"/>
      <c r="T378" s="112"/>
      <c r="U378" s="3"/>
      <c r="AA378" s="34">
        <f t="shared" si="63"/>
        <v>0</v>
      </c>
    </row>
    <row r="379" spans="1:27" s="2" customFormat="1" ht="11.25" customHeight="1">
      <c r="A379" s="52"/>
      <c r="B379" s="182"/>
      <c r="C379" s="183"/>
      <c r="D379" s="184"/>
      <c r="E379" s="180"/>
      <c r="F379" s="185"/>
      <c r="G379" s="184"/>
      <c r="H379" s="186"/>
      <c r="I379" s="53">
        <f t="shared" si="58"/>
        <v>0</v>
      </c>
      <c r="J379" s="53">
        <f t="shared" si="59"/>
        <v>0</v>
      </c>
      <c r="K379" s="216"/>
      <c r="L379" s="203"/>
      <c r="M379" s="169"/>
      <c r="N379" s="97">
        <f t="shared" si="60"/>
        <v>0</v>
      </c>
      <c r="O379" s="95">
        <f t="shared" si="61"/>
        <v>0</v>
      </c>
      <c r="P379" s="97">
        <f t="shared" si="62"/>
        <v>0</v>
      </c>
      <c r="Q379" s="192"/>
      <c r="R379" s="194"/>
      <c r="S379" s="3"/>
      <c r="T379" s="112"/>
      <c r="U379" s="3"/>
      <c r="AA379" s="34">
        <f t="shared" si="63"/>
        <v>0</v>
      </c>
    </row>
    <row r="380" spans="1:27" s="2" customFormat="1" ht="11.25" customHeight="1">
      <c r="A380" s="52"/>
      <c r="B380" s="182"/>
      <c r="C380" s="183"/>
      <c r="D380" s="184"/>
      <c r="E380" s="180"/>
      <c r="F380" s="185"/>
      <c r="G380" s="184"/>
      <c r="H380" s="186"/>
      <c r="I380" s="53">
        <f t="shared" si="58"/>
        <v>0</v>
      </c>
      <c r="J380" s="53">
        <f t="shared" si="59"/>
        <v>0</v>
      </c>
      <c r="K380" s="216"/>
      <c r="L380" s="203"/>
      <c r="M380" s="169"/>
      <c r="N380" s="97">
        <f t="shared" si="60"/>
        <v>0</v>
      </c>
      <c r="O380" s="95">
        <f t="shared" si="61"/>
        <v>0</v>
      </c>
      <c r="P380" s="97">
        <f t="shared" si="62"/>
        <v>0</v>
      </c>
      <c r="Q380" s="192"/>
      <c r="R380" s="194"/>
      <c r="S380" s="3"/>
      <c r="T380" s="112"/>
      <c r="U380" s="3"/>
      <c r="AA380" s="34">
        <f t="shared" si="63"/>
        <v>0</v>
      </c>
    </row>
    <row r="381" spans="1:27" s="2" customFormat="1" ht="11.25" customHeight="1">
      <c r="A381" s="52"/>
      <c r="B381" s="182"/>
      <c r="C381" s="183"/>
      <c r="D381" s="184"/>
      <c r="E381" s="180"/>
      <c r="F381" s="185"/>
      <c r="G381" s="184"/>
      <c r="H381" s="186"/>
      <c r="I381" s="53">
        <f t="shared" si="58"/>
        <v>0</v>
      </c>
      <c r="J381" s="53">
        <f t="shared" si="59"/>
        <v>0</v>
      </c>
      <c r="K381" s="216"/>
      <c r="L381" s="203"/>
      <c r="M381" s="169"/>
      <c r="N381" s="97">
        <f t="shared" si="60"/>
        <v>0</v>
      </c>
      <c r="O381" s="95">
        <f t="shared" si="61"/>
        <v>0</v>
      </c>
      <c r="P381" s="97">
        <f t="shared" si="62"/>
        <v>0</v>
      </c>
      <c r="Q381" s="192"/>
      <c r="R381" s="194"/>
      <c r="S381" s="3"/>
      <c r="T381" s="112"/>
      <c r="U381" s="3"/>
      <c r="AA381" s="34">
        <f t="shared" si="63"/>
        <v>0</v>
      </c>
    </row>
    <row r="382" spans="1:27" s="8" customFormat="1" ht="11.25" customHeight="1" thickBot="1">
      <c r="A382" s="41"/>
      <c r="B382" s="85"/>
      <c r="C382" s="68"/>
      <c r="D382" s="228"/>
      <c r="E382" s="116"/>
      <c r="F382" s="234"/>
      <c r="G382" s="235"/>
      <c r="H382" s="236"/>
      <c r="I382" s="227">
        <f t="shared" si="58"/>
        <v>0</v>
      </c>
      <c r="J382" s="227">
        <f t="shared" si="59"/>
        <v>0</v>
      </c>
      <c r="K382" s="233"/>
      <c r="L382" s="231"/>
      <c r="M382" s="116"/>
      <c r="N382" s="97">
        <f t="shared" si="60"/>
        <v>0</v>
      </c>
      <c r="O382" s="95">
        <f t="shared" si="61"/>
        <v>0</v>
      </c>
      <c r="P382" s="97">
        <f t="shared" si="62"/>
        <v>0</v>
      </c>
      <c r="Q382" s="97"/>
      <c r="R382" s="232"/>
      <c r="AA382" s="34">
        <f>AA383</f>
        <v>1</v>
      </c>
    </row>
    <row r="383" spans="1:27" s="8" customFormat="1" ht="15" thickBot="1" thickTop="1">
      <c r="A383" s="42"/>
      <c r="B383" s="18" t="s">
        <v>2209</v>
      </c>
      <c r="C383" s="67"/>
      <c r="D383" s="118"/>
      <c r="E383" s="119"/>
      <c r="F383" s="120"/>
      <c r="G383" s="121"/>
      <c r="H383" s="122"/>
      <c r="I383" s="122">
        <f t="shared" si="58"/>
        <v>0</v>
      </c>
      <c r="J383" s="122">
        <f t="shared" si="59"/>
        <v>0</v>
      </c>
      <c r="K383" s="217">
        <f>SUBTOTAL(9,K352:K382)</f>
        <v>0</v>
      </c>
      <c r="L383" s="30">
        <f>SUM(L354:L382)</f>
        <v>0</v>
      </c>
      <c r="M383" s="30">
        <f>SUM(M354:M382)</f>
        <v>0</v>
      </c>
      <c r="N383" s="81">
        <f t="shared" si="60"/>
        <v>0</v>
      </c>
      <c r="O383" s="81">
        <f t="shared" si="61"/>
        <v>0</v>
      </c>
      <c r="P383" s="30">
        <f>SUBTOTAL(9,P352:P382)</f>
        <v>0</v>
      </c>
      <c r="Q383" s="81"/>
      <c r="R383" s="43"/>
      <c r="S383" s="99"/>
      <c r="U383" s="99"/>
      <c r="AA383" s="8">
        <f>IF(SUM(AA354:AA381)&gt;0,1,0)</f>
        <v>1</v>
      </c>
    </row>
    <row r="384" spans="1:27" s="8" customFormat="1" ht="11.25" customHeight="1" thickTop="1">
      <c r="A384" s="44"/>
      <c r="B384" s="15"/>
      <c r="C384" s="68"/>
      <c r="D384" s="76"/>
      <c r="E384" s="28"/>
      <c r="F384" s="65"/>
      <c r="G384" s="76"/>
      <c r="H384" s="113"/>
      <c r="I384" s="28"/>
      <c r="J384" s="28"/>
      <c r="K384" s="214"/>
      <c r="L384" s="201"/>
      <c r="M384" s="28"/>
      <c r="N384" s="95"/>
      <c r="O384" s="95"/>
      <c r="P384" s="95"/>
      <c r="Q384" s="79"/>
      <c r="R384" s="10"/>
      <c r="S384" s="11"/>
      <c r="U384" s="11"/>
      <c r="AA384" s="8">
        <f>+AA383</f>
        <v>1</v>
      </c>
    </row>
    <row r="385" spans="1:27" s="8" customFormat="1" ht="14.25">
      <c r="A385" s="37" t="s">
        <v>2110</v>
      </c>
      <c r="B385" s="14" t="s">
        <v>2165</v>
      </c>
      <c r="C385" s="66"/>
      <c r="D385" s="114"/>
      <c r="E385" s="29"/>
      <c r="F385" s="66"/>
      <c r="G385" s="114"/>
      <c r="H385" s="115"/>
      <c r="I385" s="29"/>
      <c r="J385" s="29"/>
      <c r="K385" s="215"/>
      <c r="L385" s="202"/>
      <c r="M385" s="29"/>
      <c r="N385" s="80"/>
      <c r="O385" s="80"/>
      <c r="P385" s="29"/>
      <c r="Q385" s="80"/>
      <c r="R385" s="38"/>
      <c r="S385" s="12"/>
      <c r="U385" s="12"/>
      <c r="AA385" s="8">
        <v>1</v>
      </c>
    </row>
    <row r="386" spans="1:27" s="8" customFormat="1" ht="11.25" customHeight="1">
      <c r="A386" s="36"/>
      <c r="B386" s="13"/>
      <c r="C386" s="65"/>
      <c r="D386" s="76"/>
      <c r="E386" s="28"/>
      <c r="F386" s="65"/>
      <c r="G386" s="76"/>
      <c r="H386" s="113"/>
      <c r="I386" s="28"/>
      <c r="J386" s="28"/>
      <c r="K386" s="214"/>
      <c r="L386" s="201"/>
      <c r="M386" s="28"/>
      <c r="N386" s="95"/>
      <c r="O386" s="95"/>
      <c r="P386" s="95"/>
      <c r="Q386" s="79"/>
      <c r="R386" s="10"/>
      <c r="S386" s="12"/>
      <c r="U386" s="12"/>
      <c r="AA386" s="8">
        <v>1</v>
      </c>
    </row>
    <row r="387" spans="1:27" s="8" customFormat="1" ht="14.25">
      <c r="A387" s="45" t="s">
        <v>2111</v>
      </c>
      <c r="B387" s="123" t="s">
        <v>2166</v>
      </c>
      <c r="C387" s="124"/>
      <c r="D387" s="125"/>
      <c r="E387" s="31"/>
      <c r="F387" s="124"/>
      <c r="G387" s="125"/>
      <c r="H387" s="126"/>
      <c r="I387" s="31"/>
      <c r="J387" s="31"/>
      <c r="K387" s="218"/>
      <c r="L387" s="206"/>
      <c r="M387" s="31"/>
      <c r="N387" s="96"/>
      <c r="O387" s="96"/>
      <c r="P387" s="96"/>
      <c r="Q387" s="82"/>
      <c r="R387" s="127"/>
      <c r="S387" s="12"/>
      <c r="U387" s="12"/>
      <c r="AA387" s="8">
        <f>+AA418</f>
        <v>1</v>
      </c>
    </row>
    <row r="388" spans="1:27" s="8" customFormat="1" ht="11.25" customHeight="1">
      <c r="A388" s="41"/>
      <c r="B388" s="85"/>
      <c r="C388" s="68"/>
      <c r="D388" s="228"/>
      <c r="E388" s="116"/>
      <c r="F388" s="68"/>
      <c r="G388" s="228"/>
      <c r="H388" s="229"/>
      <c r="I388" s="227">
        <f aca="true" t="shared" si="64" ref="I388:I418">$K388*T$974</f>
        <v>0</v>
      </c>
      <c r="J388" s="227">
        <f aca="true" t="shared" si="65" ref="J388:J418">$K388*U$974</f>
        <v>0</v>
      </c>
      <c r="K388" s="233"/>
      <c r="L388" s="231"/>
      <c r="M388" s="116"/>
      <c r="N388" s="97">
        <f aca="true" t="shared" si="66" ref="N388:N418">P388*V$974</f>
        <v>0</v>
      </c>
      <c r="O388" s="95">
        <f aca="true" t="shared" si="67" ref="O388:O418">P388-N388</f>
        <v>0</v>
      </c>
      <c r="P388" s="97">
        <f aca="true" t="shared" si="68" ref="P388:P417">K388-M388-L388</f>
        <v>0</v>
      </c>
      <c r="Q388" s="97"/>
      <c r="R388" s="232"/>
      <c r="S388" s="11"/>
      <c r="U388" s="11"/>
      <c r="AA388" s="8">
        <f>AA387</f>
        <v>1</v>
      </c>
    </row>
    <row r="389" spans="1:27" s="8" customFormat="1" ht="11.25" customHeight="1">
      <c r="A389" s="40"/>
      <c r="B389" s="188" t="s">
        <v>2179</v>
      </c>
      <c r="C389" s="191"/>
      <c r="D389" s="190"/>
      <c r="E389" s="181"/>
      <c r="F389" s="185"/>
      <c r="G389" s="184"/>
      <c r="H389" s="186"/>
      <c r="I389" s="53">
        <f t="shared" si="64"/>
        <v>0</v>
      </c>
      <c r="J389" s="53">
        <f t="shared" si="65"/>
        <v>0</v>
      </c>
      <c r="K389" s="216"/>
      <c r="L389" s="204"/>
      <c r="M389" s="170"/>
      <c r="N389" s="97">
        <f t="shared" si="66"/>
        <v>0</v>
      </c>
      <c r="O389" s="95">
        <f t="shared" si="67"/>
        <v>0</v>
      </c>
      <c r="P389" s="97">
        <f t="shared" si="68"/>
        <v>0</v>
      </c>
      <c r="Q389" s="192"/>
      <c r="R389" s="193"/>
      <c r="S389" s="12"/>
      <c r="U389" s="12"/>
      <c r="AA389" s="8">
        <f aca="true" t="shared" si="69" ref="AA389:AA416">IF(OR(B389&lt;&gt;0,C389&lt;&gt;0),1,0)</f>
        <v>1</v>
      </c>
    </row>
    <row r="390" spans="1:27" s="2" customFormat="1" ht="11.25" customHeight="1">
      <c r="A390" s="52"/>
      <c r="B390" s="182"/>
      <c r="C390" s="183"/>
      <c r="D390" s="184"/>
      <c r="E390" s="180"/>
      <c r="F390" s="185"/>
      <c r="G390" s="184"/>
      <c r="H390" s="186"/>
      <c r="I390" s="53">
        <f t="shared" si="64"/>
        <v>0</v>
      </c>
      <c r="J390" s="53">
        <f t="shared" si="65"/>
        <v>0</v>
      </c>
      <c r="K390" s="216"/>
      <c r="L390" s="203"/>
      <c r="M390" s="169"/>
      <c r="N390" s="97">
        <f t="shared" si="66"/>
        <v>0</v>
      </c>
      <c r="O390" s="95">
        <f t="shared" si="67"/>
        <v>0</v>
      </c>
      <c r="P390" s="97">
        <f t="shared" si="68"/>
        <v>0</v>
      </c>
      <c r="Q390" s="192"/>
      <c r="R390" s="194"/>
      <c r="S390" s="3"/>
      <c r="T390" s="112"/>
      <c r="U390" s="3"/>
      <c r="AA390" s="34">
        <f t="shared" si="69"/>
        <v>0</v>
      </c>
    </row>
    <row r="391" spans="1:27" s="2" customFormat="1" ht="11.25" customHeight="1">
      <c r="A391" s="52"/>
      <c r="B391" s="182"/>
      <c r="C391" s="183"/>
      <c r="D391" s="184"/>
      <c r="E391" s="180"/>
      <c r="F391" s="185"/>
      <c r="G391" s="184"/>
      <c r="H391" s="186"/>
      <c r="I391" s="53">
        <f t="shared" si="64"/>
        <v>0</v>
      </c>
      <c r="J391" s="53">
        <f t="shared" si="65"/>
        <v>0</v>
      </c>
      <c r="K391" s="216"/>
      <c r="L391" s="203"/>
      <c r="M391" s="169"/>
      <c r="N391" s="97">
        <f t="shared" si="66"/>
        <v>0</v>
      </c>
      <c r="O391" s="95">
        <f t="shared" si="67"/>
        <v>0</v>
      </c>
      <c r="P391" s="97">
        <f t="shared" si="68"/>
        <v>0</v>
      </c>
      <c r="Q391" s="192"/>
      <c r="R391" s="194"/>
      <c r="S391" s="3"/>
      <c r="T391" s="112"/>
      <c r="U391" s="3"/>
      <c r="AA391" s="34">
        <f t="shared" si="69"/>
        <v>0</v>
      </c>
    </row>
    <row r="392" spans="1:27" s="2" customFormat="1" ht="11.25" customHeight="1">
      <c r="A392" s="52"/>
      <c r="B392" s="182"/>
      <c r="C392" s="183"/>
      <c r="D392" s="184"/>
      <c r="E392" s="180"/>
      <c r="F392" s="185"/>
      <c r="G392" s="184"/>
      <c r="H392" s="186"/>
      <c r="I392" s="53">
        <f t="shared" si="64"/>
        <v>0</v>
      </c>
      <c r="J392" s="53">
        <f t="shared" si="65"/>
        <v>0</v>
      </c>
      <c r="K392" s="216"/>
      <c r="L392" s="203"/>
      <c r="M392" s="169"/>
      <c r="N392" s="97">
        <f t="shared" si="66"/>
        <v>0</v>
      </c>
      <c r="O392" s="95">
        <f t="shared" si="67"/>
        <v>0</v>
      </c>
      <c r="P392" s="97">
        <f t="shared" si="68"/>
        <v>0</v>
      </c>
      <c r="Q392" s="192"/>
      <c r="R392" s="194"/>
      <c r="S392" s="3"/>
      <c r="T392" s="112"/>
      <c r="U392" s="3"/>
      <c r="AA392" s="34">
        <f t="shared" si="69"/>
        <v>0</v>
      </c>
    </row>
    <row r="393" spans="1:27" s="2" customFormat="1" ht="11.25" customHeight="1">
      <c r="A393" s="52"/>
      <c r="B393" s="187"/>
      <c r="C393" s="183"/>
      <c r="D393" s="184"/>
      <c r="E393" s="180"/>
      <c r="F393" s="185"/>
      <c r="G393" s="184"/>
      <c r="H393" s="186"/>
      <c r="I393" s="53">
        <f t="shared" si="64"/>
        <v>0</v>
      </c>
      <c r="J393" s="53">
        <f t="shared" si="65"/>
        <v>0</v>
      </c>
      <c r="K393" s="216"/>
      <c r="L393" s="203"/>
      <c r="M393" s="169"/>
      <c r="N393" s="97">
        <f t="shared" si="66"/>
        <v>0</v>
      </c>
      <c r="O393" s="95">
        <f t="shared" si="67"/>
        <v>0</v>
      </c>
      <c r="P393" s="97">
        <f t="shared" si="68"/>
        <v>0</v>
      </c>
      <c r="Q393" s="192"/>
      <c r="R393" s="194"/>
      <c r="S393" s="3"/>
      <c r="T393" s="112"/>
      <c r="U393" s="3"/>
      <c r="AA393" s="34">
        <f t="shared" si="69"/>
        <v>0</v>
      </c>
    </row>
    <row r="394" spans="1:27" s="2" customFormat="1" ht="11.25" customHeight="1">
      <c r="A394" s="52"/>
      <c r="B394" s="182"/>
      <c r="C394" s="183"/>
      <c r="D394" s="184"/>
      <c r="E394" s="180"/>
      <c r="F394" s="185"/>
      <c r="G394" s="184"/>
      <c r="H394" s="186"/>
      <c r="I394" s="53">
        <f t="shared" si="64"/>
        <v>0</v>
      </c>
      <c r="J394" s="53">
        <f t="shared" si="65"/>
        <v>0</v>
      </c>
      <c r="K394" s="216"/>
      <c r="L394" s="203"/>
      <c r="M394" s="169"/>
      <c r="N394" s="97">
        <f t="shared" si="66"/>
        <v>0</v>
      </c>
      <c r="O394" s="95">
        <f t="shared" si="67"/>
        <v>0</v>
      </c>
      <c r="P394" s="97">
        <f t="shared" si="68"/>
        <v>0</v>
      </c>
      <c r="Q394" s="192"/>
      <c r="R394" s="194"/>
      <c r="S394" s="3"/>
      <c r="T394" s="112"/>
      <c r="U394" s="3"/>
      <c r="AA394" s="34">
        <f t="shared" si="69"/>
        <v>0</v>
      </c>
    </row>
    <row r="395" spans="1:27" s="2" customFormat="1" ht="11.25" customHeight="1">
      <c r="A395" s="52"/>
      <c r="B395" s="182"/>
      <c r="C395" s="183"/>
      <c r="D395" s="184"/>
      <c r="E395" s="180"/>
      <c r="F395" s="185"/>
      <c r="G395" s="184"/>
      <c r="H395" s="186"/>
      <c r="I395" s="53">
        <f t="shared" si="64"/>
        <v>0</v>
      </c>
      <c r="J395" s="53">
        <f t="shared" si="65"/>
        <v>0</v>
      </c>
      <c r="K395" s="216"/>
      <c r="L395" s="203"/>
      <c r="M395" s="169"/>
      <c r="N395" s="97">
        <f t="shared" si="66"/>
        <v>0</v>
      </c>
      <c r="O395" s="95">
        <f t="shared" si="67"/>
        <v>0</v>
      </c>
      <c r="P395" s="97">
        <f t="shared" si="68"/>
        <v>0</v>
      </c>
      <c r="Q395" s="192"/>
      <c r="R395" s="194"/>
      <c r="S395" s="3"/>
      <c r="T395" s="112"/>
      <c r="U395" s="3"/>
      <c r="AA395" s="34">
        <f t="shared" si="69"/>
        <v>0</v>
      </c>
    </row>
    <row r="396" spans="1:27" s="2" customFormat="1" ht="11.25" customHeight="1">
      <c r="A396" s="52"/>
      <c r="B396" s="182"/>
      <c r="C396" s="183"/>
      <c r="D396" s="184"/>
      <c r="E396" s="180"/>
      <c r="F396" s="185"/>
      <c r="G396" s="184"/>
      <c r="H396" s="186"/>
      <c r="I396" s="53">
        <f t="shared" si="64"/>
        <v>0</v>
      </c>
      <c r="J396" s="53">
        <f t="shared" si="65"/>
        <v>0</v>
      </c>
      <c r="K396" s="216"/>
      <c r="L396" s="203"/>
      <c r="M396" s="169"/>
      <c r="N396" s="97">
        <f t="shared" si="66"/>
        <v>0</v>
      </c>
      <c r="O396" s="95">
        <f t="shared" si="67"/>
        <v>0</v>
      </c>
      <c r="P396" s="97">
        <f t="shared" si="68"/>
        <v>0</v>
      </c>
      <c r="Q396" s="192"/>
      <c r="R396" s="194"/>
      <c r="S396" s="3"/>
      <c r="T396" s="112"/>
      <c r="U396" s="3"/>
      <c r="AA396" s="34">
        <f t="shared" si="69"/>
        <v>0</v>
      </c>
    </row>
    <row r="397" spans="1:27" s="2" customFormat="1" ht="11.25" customHeight="1">
      <c r="A397" s="52"/>
      <c r="B397" s="187"/>
      <c r="C397" s="183"/>
      <c r="D397" s="184"/>
      <c r="E397" s="180"/>
      <c r="F397" s="185"/>
      <c r="G397" s="184"/>
      <c r="H397" s="186"/>
      <c r="I397" s="53">
        <f t="shared" si="64"/>
        <v>0</v>
      </c>
      <c r="J397" s="53">
        <f t="shared" si="65"/>
        <v>0</v>
      </c>
      <c r="K397" s="216"/>
      <c r="L397" s="203"/>
      <c r="M397" s="169"/>
      <c r="N397" s="97">
        <f t="shared" si="66"/>
        <v>0</v>
      </c>
      <c r="O397" s="95">
        <f t="shared" si="67"/>
        <v>0</v>
      </c>
      <c r="P397" s="97">
        <f t="shared" si="68"/>
        <v>0</v>
      </c>
      <c r="Q397" s="192"/>
      <c r="R397" s="194"/>
      <c r="S397" s="3"/>
      <c r="T397" s="112"/>
      <c r="U397" s="3"/>
      <c r="AA397" s="34">
        <f t="shared" si="69"/>
        <v>0</v>
      </c>
    </row>
    <row r="398" spans="1:27" s="2" customFormat="1" ht="11.25" customHeight="1">
      <c r="A398" s="52"/>
      <c r="B398" s="182"/>
      <c r="C398" s="183"/>
      <c r="D398" s="184"/>
      <c r="E398" s="180"/>
      <c r="F398" s="185"/>
      <c r="G398" s="184"/>
      <c r="H398" s="186"/>
      <c r="I398" s="53">
        <f t="shared" si="64"/>
        <v>0</v>
      </c>
      <c r="J398" s="53">
        <f t="shared" si="65"/>
        <v>0</v>
      </c>
      <c r="K398" s="216"/>
      <c r="L398" s="203"/>
      <c r="M398" s="169"/>
      <c r="N398" s="97">
        <f t="shared" si="66"/>
        <v>0</v>
      </c>
      <c r="O398" s="95">
        <f t="shared" si="67"/>
        <v>0</v>
      </c>
      <c r="P398" s="97">
        <f t="shared" si="68"/>
        <v>0</v>
      </c>
      <c r="Q398" s="192"/>
      <c r="R398" s="194"/>
      <c r="S398" s="3"/>
      <c r="T398" s="112"/>
      <c r="U398" s="3"/>
      <c r="AA398" s="34">
        <f t="shared" si="69"/>
        <v>0</v>
      </c>
    </row>
    <row r="399" spans="1:27" s="2" customFormat="1" ht="11.25" customHeight="1">
      <c r="A399" s="52"/>
      <c r="B399" s="182"/>
      <c r="C399" s="183"/>
      <c r="D399" s="184"/>
      <c r="E399" s="180"/>
      <c r="F399" s="185"/>
      <c r="G399" s="184"/>
      <c r="H399" s="186"/>
      <c r="I399" s="53">
        <f t="shared" si="64"/>
        <v>0</v>
      </c>
      <c r="J399" s="53">
        <f t="shared" si="65"/>
        <v>0</v>
      </c>
      <c r="K399" s="216"/>
      <c r="L399" s="203"/>
      <c r="M399" s="169"/>
      <c r="N399" s="97">
        <f t="shared" si="66"/>
        <v>0</v>
      </c>
      <c r="O399" s="95">
        <f t="shared" si="67"/>
        <v>0</v>
      </c>
      <c r="P399" s="97">
        <f t="shared" si="68"/>
        <v>0</v>
      </c>
      <c r="Q399" s="192"/>
      <c r="R399" s="194"/>
      <c r="S399" s="3"/>
      <c r="T399" s="112"/>
      <c r="U399" s="3"/>
      <c r="AA399" s="34">
        <f t="shared" si="69"/>
        <v>0</v>
      </c>
    </row>
    <row r="400" spans="1:27" s="2" customFormat="1" ht="11.25" customHeight="1">
      <c r="A400" s="52"/>
      <c r="B400" s="182"/>
      <c r="C400" s="183"/>
      <c r="D400" s="184"/>
      <c r="E400" s="180"/>
      <c r="F400" s="185"/>
      <c r="G400" s="184"/>
      <c r="H400" s="186"/>
      <c r="I400" s="53">
        <f t="shared" si="64"/>
        <v>0</v>
      </c>
      <c r="J400" s="53">
        <f t="shared" si="65"/>
        <v>0</v>
      </c>
      <c r="K400" s="216"/>
      <c r="L400" s="203"/>
      <c r="M400" s="169"/>
      <c r="N400" s="97">
        <f t="shared" si="66"/>
        <v>0</v>
      </c>
      <c r="O400" s="95">
        <f t="shared" si="67"/>
        <v>0</v>
      </c>
      <c r="P400" s="97">
        <f t="shared" si="68"/>
        <v>0</v>
      </c>
      <c r="Q400" s="192"/>
      <c r="R400" s="194"/>
      <c r="S400" s="3"/>
      <c r="T400" s="112"/>
      <c r="U400" s="3"/>
      <c r="AA400" s="34">
        <f t="shared" si="69"/>
        <v>0</v>
      </c>
    </row>
    <row r="401" spans="1:27" s="2" customFormat="1" ht="11.25" customHeight="1">
      <c r="A401" s="52"/>
      <c r="B401" s="182"/>
      <c r="C401" s="183"/>
      <c r="D401" s="184"/>
      <c r="E401" s="180"/>
      <c r="F401" s="185"/>
      <c r="G401" s="184"/>
      <c r="H401" s="186"/>
      <c r="I401" s="53">
        <f t="shared" si="64"/>
        <v>0</v>
      </c>
      <c r="J401" s="53">
        <f t="shared" si="65"/>
        <v>0</v>
      </c>
      <c r="K401" s="216"/>
      <c r="L401" s="203"/>
      <c r="M401" s="169"/>
      <c r="N401" s="97">
        <f t="shared" si="66"/>
        <v>0</v>
      </c>
      <c r="O401" s="95">
        <f t="shared" si="67"/>
        <v>0</v>
      </c>
      <c r="P401" s="97">
        <f t="shared" si="68"/>
        <v>0</v>
      </c>
      <c r="Q401" s="192"/>
      <c r="R401" s="194"/>
      <c r="S401" s="3"/>
      <c r="T401" s="112"/>
      <c r="U401" s="3"/>
      <c r="AA401" s="34">
        <f t="shared" si="69"/>
        <v>0</v>
      </c>
    </row>
    <row r="402" spans="1:27" s="2" customFormat="1" ht="11.25" customHeight="1">
      <c r="A402" s="52"/>
      <c r="B402" s="182"/>
      <c r="C402" s="183"/>
      <c r="D402" s="184"/>
      <c r="E402" s="180"/>
      <c r="F402" s="185"/>
      <c r="G402" s="184"/>
      <c r="H402" s="186"/>
      <c r="I402" s="53">
        <f t="shared" si="64"/>
        <v>0</v>
      </c>
      <c r="J402" s="53">
        <f t="shared" si="65"/>
        <v>0</v>
      </c>
      <c r="K402" s="216"/>
      <c r="L402" s="203"/>
      <c r="M402" s="169"/>
      <c r="N402" s="97">
        <f t="shared" si="66"/>
        <v>0</v>
      </c>
      <c r="O402" s="95">
        <f t="shared" si="67"/>
        <v>0</v>
      </c>
      <c r="P402" s="97">
        <f t="shared" si="68"/>
        <v>0</v>
      </c>
      <c r="Q402" s="192"/>
      <c r="R402" s="194"/>
      <c r="S402" s="3"/>
      <c r="T402" s="112"/>
      <c r="U402" s="3"/>
      <c r="AA402" s="34">
        <f t="shared" si="69"/>
        <v>0</v>
      </c>
    </row>
    <row r="403" spans="1:27" s="2" customFormat="1" ht="11.25" customHeight="1">
      <c r="A403" s="52"/>
      <c r="B403" s="182"/>
      <c r="C403" s="183"/>
      <c r="D403" s="184"/>
      <c r="E403" s="180"/>
      <c r="F403" s="185"/>
      <c r="G403" s="184"/>
      <c r="H403" s="186"/>
      <c r="I403" s="53">
        <f t="shared" si="64"/>
        <v>0</v>
      </c>
      <c r="J403" s="53">
        <f t="shared" si="65"/>
        <v>0</v>
      </c>
      <c r="K403" s="216"/>
      <c r="L403" s="203"/>
      <c r="M403" s="169"/>
      <c r="N403" s="97">
        <f t="shared" si="66"/>
        <v>0</v>
      </c>
      <c r="O403" s="95">
        <f t="shared" si="67"/>
        <v>0</v>
      </c>
      <c r="P403" s="97">
        <f t="shared" si="68"/>
        <v>0</v>
      </c>
      <c r="Q403" s="192"/>
      <c r="R403" s="194"/>
      <c r="S403" s="3"/>
      <c r="T403" s="112"/>
      <c r="U403" s="3"/>
      <c r="AA403" s="34">
        <f t="shared" si="69"/>
        <v>0</v>
      </c>
    </row>
    <row r="404" spans="1:27" s="2" customFormat="1" ht="11.25" customHeight="1">
      <c r="A404" s="52"/>
      <c r="B404" s="187"/>
      <c r="C404" s="183"/>
      <c r="D404" s="184"/>
      <c r="E404" s="180"/>
      <c r="F404" s="185"/>
      <c r="G404" s="184"/>
      <c r="H404" s="186"/>
      <c r="I404" s="53">
        <f t="shared" si="64"/>
        <v>0</v>
      </c>
      <c r="J404" s="53">
        <f t="shared" si="65"/>
        <v>0</v>
      </c>
      <c r="K404" s="216"/>
      <c r="L404" s="203"/>
      <c r="M404" s="169"/>
      <c r="N404" s="97">
        <f t="shared" si="66"/>
        <v>0</v>
      </c>
      <c r="O404" s="95">
        <f t="shared" si="67"/>
        <v>0</v>
      </c>
      <c r="P404" s="97">
        <f t="shared" si="68"/>
        <v>0</v>
      </c>
      <c r="Q404" s="192"/>
      <c r="R404" s="194"/>
      <c r="S404" s="3"/>
      <c r="T404" s="112"/>
      <c r="U404" s="3"/>
      <c r="AA404" s="34">
        <f t="shared" si="69"/>
        <v>0</v>
      </c>
    </row>
    <row r="405" spans="1:27" s="2" customFormat="1" ht="11.25" customHeight="1">
      <c r="A405" s="52"/>
      <c r="B405" s="182"/>
      <c r="C405" s="183"/>
      <c r="D405" s="184"/>
      <c r="E405" s="180"/>
      <c r="F405" s="185"/>
      <c r="G405" s="184"/>
      <c r="H405" s="186"/>
      <c r="I405" s="53">
        <f t="shared" si="64"/>
        <v>0</v>
      </c>
      <c r="J405" s="53">
        <f t="shared" si="65"/>
        <v>0</v>
      </c>
      <c r="K405" s="216"/>
      <c r="L405" s="203"/>
      <c r="M405" s="169"/>
      <c r="N405" s="97">
        <f t="shared" si="66"/>
        <v>0</v>
      </c>
      <c r="O405" s="95">
        <f t="shared" si="67"/>
        <v>0</v>
      </c>
      <c r="P405" s="97">
        <f t="shared" si="68"/>
        <v>0</v>
      </c>
      <c r="Q405" s="192"/>
      <c r="R405" s="194"/>
      <c r="S405" s="3"/>
      <c r="T405" s="112"/>
      <c r="U405" s="3"/>
      <c r="AA405" s="34">
        <f t="shared" si="69"/>
        <v>0</v>
      </c>
    </row>
    <row r="406" spans="1:27" s="2" customFormat="1" ht="11.25" customHeight="1">
      <c r="A406" s="52"/>
      <c r="B406" s="182"/>
      <c r="C406" s="183"/>
      <c r="D406" s="184"/>
      <c r="E406" s="180"/>
      <c r="F406" s="185"/>
      <c r="G406" s="184"/>
      <c r="H406" s="186"/>
      <c r="I406" s="53">
        <f t="shared" si="64"/>
        <v>0</v>
      </c>
      <c r="J406" s="53">
        <f t="shared" si="65"/>
        <v>0</v>
      </c>
      <c r="K406" s="216"/>
      <c r="L406" s="203"/>
      <c r="M406" s="169"/>
      <c r="N406" s="97">
        <f t="shared" si="66"/>
        <v>0</v>
      </c>
      <c r="O406" s="95">
        <f t="shared" si="67"/>
        <v>0</v>
      </c>
      <c r="P406" s="97">
        <f t="shared" si="68"/>
        <v>0</v>
      </c>
      <c r="Q406" s="192"/>
      <c r="R406" s="194"/>
      <c r="S406" s="3"/>
      <c r="T406" s="112"/>
      <c r="U406" s="3"/>
      <c r="AA406" s="34">
        <f t="shared" si="69"/>
        <v>0</v>
      </c>
    </row>
    <row r="407" spans="1:27" s="2" customFormat="1" ht="11.25" customHeight="1">
      <c r="A407" s="52"/>
      <c r="B407" s="182"/>
      <c r="C407" s="183"/>
      <c r="D407" s="184"/>
      <c r="E407" s="180"/>
      <c r="F407" s="185"/>
      <c r="G407" s="184"/>
      <c r="H407" s="186"/>
      <c r="I407" s="53">
        <f t="shared" si="64"/>
        <v>0</v>
      </c>
      <c r="J407" s="53">
        <f t="shared" si="65"/>
        <v>0</v>
      </c>
      <c r="K407" s="216"/>
      <c r="L407" s="203"/>
      <c r="M407" s="169"/>
      <c r="N407" s="97">
        <f t="shared" si="66"/>
        <v>0</v>
      </c>
      <c r="O407" s="95">
        <f t="shared" si="67"/>
        <v>0</v>
      </c>
      <c r="P407" s="97">
        <f t="shared" si="68"/>
        <v>0</v>
      </c>
      <c r="Q407" s="192"/>
      <c r="R407" s="194"/>
      <c r="S407" s="3"/>
      <c r="T407" s="112"/>
      <c r="U407" s="3"/>
      <c r="AA407" s="34">
        <f t="shared" si="69"/>
        <v>0</v>
      </c>
    </row>
    <row r="408" spans="1:27" s="2" customFormat="1" ht="11.25" customHeight="1">
      <c r="A408" s="52"/>
      <c r="B408" s="187"/>
      <c r="C408" s="183"/>
      <c r="D408" s="184"/>
      <c r="E408" s="180"/>
      <c r="F408" s="185"/>
      <c r="G408" s="184"/>
      <c r="H408" s="186"/>
      <c r="I408" s="53">
        <f t="shared" si="64"/>
        <v>0</v>
      </c>
      <c r="J408" s="53">
        <f t="shared" si="65"/>
        <v>0</v>
      </c>
      <c r="K408" s="216"/>
      <c r="L408" s="203"/>
      <c r="M408" s="169"/>
      <c r="N408" s="97">
        <f t="shared" si="66"/>
        <v>0</v>
      </c>
      <c r="O408" s="95">
        <f t="shared" si="67"/>
        <v>0</v>
      </c>
      <c r="P408" s="97">
        <f t="shared" si="68"/>
        <v>0</v>
      </c>
      <c r="Q408" s="192"/>
      <c r="R408" s="194"/>
      <c r="S408" s="3"/>
      <c r="T408" s="112"/>
      <c r="U408" s="3"/>
      <c r="AA408" s="34">
        <f t="shared" si="69"/>
        <v>0</v>
      </c>
    </row>
    <row r="409" spans="1:27" s="2" customFormat="1" ht="11.25" customHeight="1">
      <c r="A409" s="52"/>
      <c r="B409" s="182"/>
      <c r="C409" s="183"/>
      <c r="D409" s="184"/>
      <c r="E409" s="180"/>
      <c r="F409" s="185"/>
      <c r="G409" s="184"/>
      <c r="H409" s="186"/>
      <c r="I409" s="53">
        <f t="shared" si="64"/>
        <v>0</v>
      </c>
      <c r="J409" s="53">
        <f t="shared" si="65"/>
        <v>0</v>
      </c>
      <c r="K409" s="216"/>
      <c r="L409" s="203"/>
      <c r="M409" s="169"/>
      <c r="N409" s="97">
        <f t="shared" si="66"/>
        <v>0</v>
      </c>
      <c r="O409" s="95">
        <f t="shared" si="67"/>
        <v>0</v>
      </c>
      <c r="P409" s="97">
        <f t="shared" si="68"/>
        <v>0</v>
      </c>
      <c r="Q409" s="192"/>
      <c r="R409" s="194"/>
      <c r="S409" s="3"/>
      <c r="T409" s="112"/>
      <c r="U409" s="3"/>
      <c r="AA409" s="34">
        <f t="shared" si="69"/>
        <v>0</v>
      </c>
    </row>
    <row r="410" spans="1:27" s="2" customFormat="1" ht="11.25" customHeight="1">
      <c r="A410" s="52"/>
      <c r="B410" s="182"/>
      <c r="C410" s="183"/>
      <c r="D410" s="184"/>
      <c r="E410" s="180"/>
      <c r="F410" s="185"/>
      <c r="G410" s="184"/>
      <c r="H410" s="186"/>
      <c r="I410" s="53">
        <f t="shared" si="64"/>
        <v>0</v>
      </c>
      <c r="J410" s="53">
        <f t="shared" si="65"/>
        <v>0</v>
      </c>
      <c r="K410" s="216"/>
      <c r="L410" s="203"/>
      <c r="M410" s="169"/>
      <c r="N410" s="97">
        <f t="shared" si="66"/>
        <v>0</v>
      </c>
      <c r="O410" s="95">
        <f t="shared" si="67"/>
        <v>0</v>
      </c>
      <c r="P410" s="97">
        <f t="shared" si="68"/>
        <v>0</v>
      </c>
      <c r="Q410" s="192"/>
      <c r="R410" s="194"/>
      <c r="S410" s="3"/>
      <c r="T410" s="112"/>
      <c r="U410" s="3"/>
      <c r="AA410" s="34">
        <f t="shared" si="69"/>
        <v>0</v>
      </c>
    </row>
    <row r="411" spans="1:27" s="2" customFormat="1" ht="11.25" customHeight="1">
      <c r="A411" s="52"/>
      <c r="B411" s="182"/>
      <c r="C411" s="183"/>
      <c r="D411" s="184"/>
      <c r="E411" s="180"/>
      <c r="F411" s="185"/>
      <c r="G411" s="184"/>
      <c r="H411" s="186"/>
      <c r="I411" s="53">
        <f t="shared" si="64"/>
        <v>0</v>
      </c>
      <c r="J411" s="53">
        <f t="shared" si="65"/>
        <v>0</v>
      </c>
      <c r="K411" s="216"/>
      <c r="L411" s="203"/>
      <c r="M411" s="169"/>
      <c r="N411" s="97">
        <f t="shared" si="66"/>
        <v>0</v>
      </c>
      <c r="O411" s="95">
        <f t="shared" si="67"/>
        <v>0</v>
      </c>
      <c r="P411" s="97">
        <f t="shared" si="68"/>
        <v>0</v>
      </c>
      <c r="Q411" s="192"/>
      <c r="R411" s="194"/>
      <c r="S411" s="3"/>
      <c r="T411" s="112"/>
      <c r="U411" s="3"/>
      <c r="AA411" s="34">
        <f t="shared" si="69"/>
        <v>0</v>
      </c>
    </row>
    <row r="412" spans="1:27" s="8" customFormat="1" ht="11.25" customHeight="1">
      <c r="A412" s="41"/>
      <c r="B412" s="188"/>
      <c r="C412" s="189"/>
      <c r="D412" s="190"/>
      <c r="E412" s="181"/>
      <c r="F412" s="185"/>
      <c r="G412" s="184"/>
      <c r="H412" s="186"/>
      <c r="I412" s="53">
        <f t="shared" si="64"/>
        <v>0</v>
      </c>
      <c r="J412" s="53">
        <f t="shared" si="65"/>
        <v>0</v>
      </c>
      <c r="K412" s="216"/>
      <c r="L412" s="204"/>
      <c r="M412" s="170"/>
      <c r="N412" s="97">
        <f t="shared" si="66"/>
        <v>0</v>
      </c>
      <c r="O412" s="95">
        <f t="shared" si="67"/>
        <v>0</v>
      </c>
      <c r="P412" s="97">
        <f t="shared" si="68"/>
        <v>0</v>
      </c>
      <c r="Q412" s="192"/>
      <c r="R412" s="193"/>
      <c r="AA412" s="34">
        <f t="shared" si="69"/>
        <v>0</v>
      </c>
    </row>
    <row r="413" spans="1:27" s="2" customFormat="1" ht="11.25" customHeight="1">
      <c r="A413" s="52"/>
      <c r="B413" s="187"/>
      <c r="C413" s="183"/>
      <c r="D413" s="184"/>
      <c r="E413" s="180"/>
      <c r="F413" s="185"/>
      <c r="G413" s="184"/>
      <c r="H413" s="186"/>
      <c r="I413" s="53">
        <f t="shared" si="64"/>
        <v>0</v>
      </c>
      <c r="J413" s="53">
        <f t="shared" si="65"/>
        <v>0</v>
      </c>
      <c r="K413" s="216"/>
      <c r="L413" s="203"/>
      <c r="M413" s="169"/>
      <c r="N413" s="97">
        <f t="shared" si="66"/>
        <v>0</v>
      </c>
      <c r="O413" s="95">
        <f t="shared" si="67"/>
        <v>0</v>
      </c>
      <c r="P413" s="97">
        <f t="shared" si="68"/>
        <v>0</v>
      </c>
      <c r="Q413" s="192"/>
      <c r="R413" s="194"/>
      <c r="S413" s="3"/>
      <c r="T413" s="112"/>
      <c r="U413" s="3"/>
      <c r="AA413" s="34">
        <f t="shared" si="69"/>
        <v>0</v>
      </c>
    </row>
    <row r="414" spans="1:27" s="2" customFormat="1" ht="11.25" customHeight="1">
      <c r="A414" s="52"/>
      <c r="B414" s="182"/>
      <c r="C414" s="183"/>
      <c r="D414" s="184"/>
      <c r="E414" s="180"/>
      <c r="F414" s="185"/>
      <c r="G414" s="184"/>
      <c r="H414" s="186"/>
      <c r="I414" s="53">
        <f t="shared" si="64"/>
        <v>0</v>
      </c>
      <c r="J414" s="53">
        <f t="shared" si="65"/>
        <v>0</v>
      </c>
      <c r="K414" s="216"/>
      <c r="L414" s="203"/>
      <c r="M414" s="169"/>
      <c r="N414" s="97">
        <f t="shared" si="66"/>
        <v>0</v>
      </c>
      <c r="O414" s="95">
        <f t="shared" si="67"/>
        <v>0</v>
      </c>
      <c r="P414" s="97">
        <f t="shared" si="68"/>
        <v>0</v>
      </c>
      <c r="Q414" s="192"/>
      <c r="R414" s="194"/>
      <c r="S414" s="3"/>
      <c r="T414" s="112"/>
      <c r="U414" s="3"/>
      <c r="AA414" s="34">
        <f t="shared" si="69"/>
        <v>0</v>
      </c>
    </row>
    <row r="415" spans="1:27" s="2" customFormat="1" ht="11.25" customHeight="1">
      <c r="A415" s="52"/>
      <c r="B415" s="182"/>
      <c r="C415" s="183"/>
      <c r="D415" s="184"/>
      <c r="E415" s="180"/>
      <c r="F415" s="185"/>
      <c r="G415" s="184"/>
      <c r="H415" s="186"/>
      <c r="I415" s="53">
        <f t="shared" si="64"/>
        <v>0</v>
      </c>
      <c r="J415" s="53">
        <f t="shared" si="65"/>
        <v>0</v>
      </c>
      <c r="K415" s="216"/>
      <c r="L415" s="203"/>
      <c r="M415" s="169"/>
      <c r="N415" s="97">
        <f t="shared" si="66"/>
        <v>0</v>
      </c>
      <c r="O415" s="95">
        <f t="shared" si="67"/>
        <v>0</v>
      </c>
      <c r="P415" s="97">
        <f t="shared" si="68"/>
        <v>0</v>
      </c>
      <c r="Q415" s="192"/>
      <c r="R415" s="194"/>
      <c r="S415" s="3"/>
      <c r="T415" s="112"/>
      <c r="U415" s="3"/>
      <c r="AA415" s="34">
        <f t="shared" si="69"/>
        <v>0</v>
      </c>
    </row>
    <row r="416" spans="1:27" s="2" customFormat="1" ht="11.25" customHeight="1">
      <c r="A416" s="52"/>
      <c r="B416" s="182"/>
      <c r="C416" s="183"/>
      <c r="D416" s="184"/>
      <c r="E416" s="180"/>
      <c r="F416" s="185"/>
      <c r="G416" s="184"/>
      <c r="H416" s="186"/>
      <c r="I416" s="53">
        <f t="shared" si="64"/>
        <v>0</v>
      </c>
      <c r="J416" s="53">
        <f t="shared" si="65"/>
        <v>0</v>
      </c>
      <c r="K416" s="216"/>
      <c r="L416" s="203"/>
      <c r="M416" s="169"/>
      <c r="N416" s="97">
        <f t="shared" si="66"/>
        <v>0</v>
      </c>
      <c r="O416" s="95">
        <f t="shared" si="67"/>
        <v>0</v>
      </c>
      <c r="P416" s="97">
        <f t="shared" si="68"/>
        <v>0</v>
      </c>
      <c r="Q416" s="192"/>
      <c r="R416" s="194"/>
      <c r="S416" s="3"/>
      <c r="T416" s="112"/>
      <c r="U416" s="3"/>
      <c r="AA416" s="34">
        <f t="shared" si="69"/>
        <v>0</v>
      </c>
    </row>
    <row r="417" spans="1:27" s="8" customFormat="1" ht="11.25" customHeight="1" thickBot="1">
      <c r="A417" s="41"/>
      <c r="B417" s="85"/>
      <c r="C417" s="68"/>
      <c r="D417" s="228"/>
      <c r="E417" s="116"/>
      <c r="F417" s="234"/>
      <c r="G417" s="235"/>
      <c r="H417" s="236"/>
      <c r="I417" s="227">
        <f t="shared" si="64"/>
        <v>0</v>
      </c>
      <c r="J417" s="227">
        <f t="shared" si="65"/>
        <v>0</v>
      </c>
      <c r="K417" s="233"/>
      <c r="L417" s="231"/>
      <c r="M417" s="116"/>
      <c r="N417" s="97">
        <f t="shared" si="66"/>
        <v>0</v>
      </c>
      <c r="O417" s="95">
        <f t="shared" si="67"/>
        <v>0</v>
      </c>
      <c r="P417" s="97">
        <f t="shared" si="68"/>
        <v>0</v>
      </c>
      <c r="Q417" s="97"/>
      <c r="R417" s="232"/>
      <c r="AA417" s="8">
        <f>AA418</f>
        <v>1</v>
      </c>
    </row>
    <row r="418" spans="1:27" s="8" customFormat="1" ht="15" thickBot="1" thickTop="1">
      <c r="A418" s="42"/>
      <c r="B418" s="18" t="s">
        <v>2210</v>
      </c>
      <c r="C418" s="67"/>
      <c r="D418" s="118"/>
      <c r="E418" s="119"/>
      <c r="F418" s="120"/>
      <c r="G418" s="121"/>
      <c r="H418" s="122"/>
      <c r="I418" s="122">
        <f t="shared" si="64"/>
        <v>0</v>
      </c>
      <c r="J418" s="122">
        <f t="shared" si="65"/>
        <v>0</v>
      </c>
      <c r="K418" s="217">
        <f>SUBTOTAL(9,K385:K417)</f>
        <v>0</v>
      </c>
      <c r="L418" s="30">
        <f>SUM(L389:L417)</f>
        <v>0</v>
      </c>
      <c r="M418" s="30">
        <f>SUM(M389:M417)</f>
        <v>0</v>
      </c>
      <c r="N418" s="81">
        <f t="shared" si="66"/>
        <v>0</v>
      </c>
      <c r="O418" s="81">
        <f t="shared" si="67"/>
        <v>0</v>
      </c>
      <c r="P418" s="30">
        <f>SUBTOTAL(9,P385:P417)</f>
        <v>0</v>
      </c>
      <c r="Q418" s="81"/>
      <c r="R418" s="43"/>
      <c r="S418" s="99"/>
      <c r="U418" s="99"/>
      <c r="AA418" s="8">
        <f>IF(SUM(AA389:AA416)&gt;0,1,0)</f>
        <v>1</v>
      </c>
    </row>
    <row r="419" spans="1:27" s="8" customFormat="1" ht="11.25" customHeight="1" thickTop="1">
      <c r="A419" s="44"/>
      <c r="B419" s="15"/>
      <c r="C419" s="68"/>
      <c r="D419" s="76"/>
      <c r="E419" s="28"/>
      <c r="F419" s="65"/>
      <c r="G419" s="76"/>
      <c r="H419" s="113"/>
      <c r="I419" s="28"/>
      <c r="J419" s="28"/>
      <c r="K419" s="214"/>
      <c r="L419" s="201"/>
      <c r="M419" s="28"/>
      <c r="N419" s="95"/>
      <c r="O419" s="95"/>
      <c r="P419" s="95"/>
      <c r="Q419" s="79"/>
      <c r="R419" s="10"/>
      <c r="S419" s="11"/>
      <c r="U419" s="11"/>
      <c r="AA419" s="8">
        <f>+AA418</f>
        <v>1</v>
      </c>
    </row>
    <row r="420" spans="1:21" s="8" customFormat="1" ht="11.25" customHeight="1" thickBot="1">
      <c r="A420" s="100" t="s">
        <v>2112</v>
      </c>
      <c r="B420" s="133" t="s">
        <v>2167</v>
      </c>
      <c r="C420" s="134"/>
      <c r="D420" s="135"/>
      <c r="E420" s="101"/>
      <c r="F420" s="134"/>
      <c r="G420" s="135"/>
      <c r="H420" s="136"/>
      <c r="I420" s="101"/>
      <c r="J420" s="101"/>
      <c r="K420" s="221"/>
      <c r="L420" s="208"/>
      <c r="M420" s="101"/>
      <c r="N420" s="102"/>
      <c r="O420" s="102"/>
      <c r="P420" s="102"/>
      <c r="Q420" s="102"/>
      <c r="R420" s="137"/>
      <c r="S420" s="12"/>
      <c r="U420" s="12"/>
    </row>
    <row r="421" spans="1:27" s="8" customFormat="1" ht="11.25" customHeight="1" thickBot="1" thickTop="1">
      <c r="A421" s="103"/>
      <c r="B421" s="138" t="s">
        <v>2211</v>
      </c>
      <c r="C421" s="139"/>
      <c r="D421" s="140"/>
      <c r="E421" s="141"/>
      <c r="F421" s="142"/>
      <c r="G421" s="143"/>
      <c r="H421" s="144"/>
      <c r="I421" s="104"/>
      <c r="J421" s="104"/>
      <c r="K421" s="222">
        <f>SUBTOTAL(9,K420:K420)</f>
        <v>0</v>
      </c>
      <c r="L421" s="209"/>
      <c r="M421" s="104"/>
      <c r="N421" s="105"/>
      <c r="O421" s="105"/>
      <c r="P421" s="105"/>
      <c r="Q421" s="105"/>
      <c r="R421" s="145"/>
      <c r="S421" s="99"/>
      <c r="U421" s="99"/>
      <c r="AA421" s="8">
        <f>AA420</f>
        <v>0</v>
      </c>
    </row>
    <row r="422" spans="1:27" s="8" customFormat="1" ht="11.25" customHeight="1" thickTop="1">
      <c r="A422" s="44"/>
      <c r="B422" s="15"/>
      <c r="C422" s="68"/>
      <c r="D422" s="76"/>
      <c r="E422" s="28"/>
      <c r="F422" s="65"/>
      <c r="G422" s="76"/>
      <c r="H422" s="113"/>
      <c r="I422" s="28"/>
      <c r="J422" s="28"/>
      <c r="K422" s="214"/>
      <c r="L422" s="201"/>
      <c r="M422" s="28"/>
      <c r="N422" s="95"/>
      <c r="O422" s="95"/>
      <c r="P422" s="95"/>
      <c r="Q422" s="79"/>
      <c r="R422" s="10"/>
      <c r="S422" s="11"/>
      <c r="U422" s="11"/>
      <c r="AA422" s="8">
        <f>AA420</f>
        <v>0</v>
      </c>
    </row>
    <row r="423" spans="1:27" s="8" customFormat="1" ht="14.25">
      <c r="A423" s="45" t="s">
        <v>2113</v>
      </c>
      <c r="B423" s="123" t="s">
        <v>2168</v>
      </c>
      <c r="C423" s="124"/>
      <c r="D423" s="125"/>
      <c r="E423" s="31"/>
      <c r="F423" s="124"/>
      <c r="G423" s="125"/>
      <c r="H423" s="126"/>
      <c r="I423" s="31"/>
      <c r="J423" s="31"/>
      <c r="K423" s="218"/>
      <c r="L423" s="206"/>
      <c r="M423" s="31"/>
      <c r="N423" s="96"/>
      <c r="O423" s="96"/>
      <c r="P423" s="96"/>
      <c r="Q423" s="82"/>
      <c r="R423" s="127"/>
      <c r="S423" s="12"/>
      <c r="U423" s="12"/>
      <c r="AA423" s="8">
        <f>+AA454</f>
        <v>1</v>
      </c>
    </row>
    <row r="424" spans="1:27" s="8" customFormat="1" ht="14.25">
      <c r="A424" s="41"/>
      <c r="B424" s="237" t="s">
        <v>2187</v>
      </c>
      <c r="C424" s="68"/>
      <c r="D424" s="228"/>
      <c r="E424" s="116"/>
      <c r="F424" s="68"/>
      <c r="G424" s="228"/>
      <c r="H424" s="229"/>
      <c r="I424" s="116">
        <f>K424</f>
        <v>0</v>
      </c>
      <c r="J424" s="116"/>
      <c r="K424" s="233"/>
      <c r="L424" s="231"/>
      <c r="M424" s="116"/>
      <c r="N424" s="97">
        <f aca="true" t="shared" si="70" ref="N424:N454">P424</f>
        <v>0</v>
      </c>
      <c r="O424" s="95"/>
      <c r="P424" s="97">
        <f aca="true" t="shared" si="71" ref="P424:P453">K424-M424-L424</f>
        <v>0</v>
      </c>
      <c r="Q424" s="97"/>
      <c r="R424" s="232"/>
      <c r="S424" s="11"/>
      <c r="U424" s="11"/>
      <c r="AA424" s="8">
        <f>AA423</f>
        <v>1</v>
      </c>
    </row>
    <row r="425" spans="1:27" s="8" customFormat="1" ht="11.25" customHeight="1">
      <c r="A425" s="40"/>
      <c r="B425" s="85"/>
      <c r="C425" s="86"/>
      <c r="D425" s="228"/>
      <c r="E425" s="116"/>
      <c r="F425" s="234"/>
      <c r="G425" s="235"/>
      <c r="H425" s="236"/>
      <c r="I425" s="116">
        <f aca="true" t="shared" si="72" ref="I425:I452">K425</f>
        <v>0</v>
      </c>
      <c r="J425" s="116"/>
      <c r="K425" s="233"/>
      <c r="L425" s="231"/>
      <c r="M425" s="116"/>
      <c r="N425" s="97">
        <f t="shared" si="70"/>
        <v>0</v>
      </c>
      <c r="O425" s="95"/>
      <c r="P425" s="97">
        <f t="shared" si="71"/>
        <v>0</v>
      </c>
      <c r="Q425" s="97"/>
      <c r="R425" s="232"/>
      <c r="S425" s="12"/>
      <c r="U425" s="12"/>
      <c r="AA425" s="8">
        <f>AA423</f>
        <v>1</v>
      </c>
    </row>
    <row r="426" spans="1:27" s="2" customFormat="1" ht="14.25">
      <c r="A426" s="52"/>
      <c r="B426" s="182" t="s">
        <v>2179</v>
      </c>
      <c r="C426" s="183"/>
      <c r="D426" s="184"/>
      <c r="E426" s="180"/>
      <c r="F426" s="185"/>
      <c r="G426" s="184"/>
      <c r="H426" s="186"/>
      <c r="I426" s="28">
        <f t="shared" si="72"/>
        <v>0</v>
      </c>
      <c r="J426" s="53"/>
      <c r="K426" s="216"/>
      <c r="L426" s="203"/>
      <c r="M426" s="169"/>
      <c r="N426" s="97">
        <f t="shared" si="70"/>
        <v>0</v>
      </c>
      <c r="O426" s="95"/>
      <c r="P426" s="97">
        <f t="shared" si="71"/>
        <v>0</v>
      </c>
      <c r="Q426" s="192"/>
      <c r="R426" s="194"/>
      <c r="S426" s="3"/>
      <c r="T426" s="112"/>
      <c r="U426" s="3"/>
      <c r="AA426" s="34">
        <f aca="true" t="shared" si="73" ref="AA426:AA452">IF(OR(B426&lt;&gt;0,C426&lt;&gt;0),1,0)</f>
        <v>1</v>
      </c>
    </row>
    <row r="427" spans="1:27" s="2" customFormat="1" ht="11.25" customHeight="1">
      <c r="A427" s="52"/>
      <c r="B427" s="182"/>
      <c r="C427" s="183"/>
      <c r="D427" s="184"/>
      <c r="E427" s="180"/>
      <c r="F427" s="185"/>
      <c r="G427" s="184"/>
      <c r="H427" s="186"/>
      <c r="I427" s="28">
        <f t="shared" si="72"/>
        <v>0</v>
      </c>
      <c r="J427" s="53"/>
      <c r="K427" s="216"/>
      <c r="L427" s="203"/>
      <c r="M427" s="169"/>
      <c r="N427" s="97">
        <f t="shared" si="70"/>
        <v>0</v>
      </c>
      <c r="O427" s="95"/>
      <c r="P427" s="97">
        <f t="shared" si="71"/>
        <v>0</v>
      </c>
      <c r="Q427" s="192"/>
      <c r="R427" s="194"/>
      <c r="S427" s="3"/>
      <c r="T427" s="112"/>
      <c r="U427" s="3"/>
      <c r="AA427" s="34">
        <f t="shared" si="73"/>
        <v>0</v>
      </c>
    </row>
    <row r="428" spans="1:27" s="2" customFormat="1" ht="11.25" customHeight="1">
      <c r="A428" s="52"/>
      <c r="B428" s="182"/>
      <c r="C428" s="183"/>
      <c r="D428" s="184"/>
      <c r="E428" s="180"/>
      <c r="F428" s="185"/>
      <c r="G428" s="184"/>
      <c r="H428" s="186"/>
      <c r="I428" s="28">
        <f t="shared" si="72"/>
        <v>0</v>
      </c>
      <c r="J428" s="53"/>
      <c r="K428" s="216"/>
      <c r="L428" s="203"/>
      <c r="M428" s="169"/>
      <c r="N428" s="97">
        <f t="shared" si="70"/>
        <v>0</v>
      </c>
      <c r="O428" s="95"/>
      <c r="P428" s="97">
        <f t="shared" si="71"/>
        <v>0</v>
      </c>
      <c r="Q428" s="192"/>
      <c r="R428" s="194"/>
      <c r="S428" s="3"/>
      <c r="T428" s="112"/>
      <c r="U428" s="3"/>
      <c r="AA428" s="34">
        <f t="shared" si="73"/>
        <v>0</v>
      </c>
    </row>
    <row r="429" spans="1:27" s="2" customFormat="1" ht="11.25" customHeight="1">
      <c r="A429" s="52"/>
      <c r="B429" s="187"/>
      <c r="C429" s="183"/>
      <c r="D429" s="184"/>
      <c r="E429" s="180"/>
      <c r="F429" s="185"/>
      <c r="G429" s="184"/>
      <c r="H429" s="186"/>
      <c r="I429" s="28">
        <f t="shared" si="72"/>
        <v>0</v>
      </c>
      <c r="J429" s="53"/>
      <c r="K429" s="216"/>
      <c r="L429" s="203"/>
      <c r="M429" s="169"/>
      <c r="N429" s="97">
        <f t="shared" si="70"/>
        <v>0</v>
      </c>
      <c r="O429" s="95"/>
      <c r="P429" s="97">
        <f t="shared" si="71"/>
        <v>0</v>
      </c>
      <c r="Q429" s="192"/>
      <c r="R429" s="194"/>
      <c r="S429" s="3"/>
      <c r="T429" s="112"/>
      <c r="U429" s="3"/>
      <c r="AA429" s="34">
        <f t="shared" si="73"/>
        <v>0</v>
      </c>
    </row>
    <row r="430" spans="1:27" s="2" customFormat="1" ht="11.25" customHeight="1">
      <c r="A430" s="52"/>
      <c r="B430" s="182"/>
      <c r="C430" s="183"/>
      <c r="D430" s="184"/>
      <c r="E430" s="180"/>
      <c r="F430" s="185"/>
      <c r="G430" s="184"/>
      <c r="H430" s="186"/>
      <c r="I430" s="28">
        <f t="shared" si="72"/>
        <v>0</v>
      </c>
      <c r="J430" s="53"/>
      <c r="K430" s="216"/>
      <c r="L430" s="203"/>
      <c r="M430" s="169"/>
      <c r="N430" s="97">
        <f t="shared" si="70"/>
        <v>0</v>
      </c>
      <c r="O430" s="95"/>
      <c r="P430" s="97">
        <f t="shared" si="71"/>
        <v>0</v>
      </c>
      <c r="Q430" s="192"/>
      <c r="R430" s="194"/>
      <c r="S430" s="3"/>
      <c r="T430" s="112"/>
      <c r="U430" s="3"/>
      <c r="AA430" s="34">
        <f t="shared" si="73"/>
        <v>0</v>
      </c>
    </row>
    <row r="431" spans="1:27" s="2" customFormat="1" ht="11.25" customHeight="1">
      <c r="A431" s="52"/>
      <c r="B431" s="182"/>
      <c r="C431" s="183"/>
      <c r="D431" s="184"/>
      <c r="E431" s="180"/>
      <c r="F431" s="185"/>
      <c r="G431" s="184"/>
      <c r="H431" s="186"/>
      <c r="I431" s="28">
        <f t="shared" si="72"/>
        <v>0</v>
      </c>
      <c r="J431" s="53"/>
      <c r="K431" s="216"/>
      <c r="L431" s="203"/>
      <c r="M431" s="169"/>
      <c r="N431" s="97">
        <f t="shared" si="70"/>
        <v>0</v>
      </c>
      <c r="O431" s="95"/>
      <c r="P431" s="97">
        <f t="shared" si="71"/>
        <v>0</v>
      </c>
      <c r="Q431" s="192"/>
      <c r="R431" s="194"/>
      <c r="S431" s="3"/>
      <c r="T431" s="112"/>
      <c r="U431" s="3"/>
      <c r="AA431" s="34">
        <f t="shared" si="73"/>
        <v>0</v>
      </c>
    </row>
    <row r="432" spans="1:27" s="2" customFormat="1" ht="11.25" customHeight="1">
      <c r="A432" s="52"/>
      <c r="B432" s="182"/>
      <c r="C432" s="183"/>
      <c r="D432" s="184"/>
      <c r="E432" s="180"/>
      <c r="F432" s="185"/>
      <c r="G432" s="184"/>
      <c r="H432" s="186"/>
      <c r="I432" s="28">
        <f t="shared" si="72"/>
        <v>0</v>
      </c>
      <c r="J432" s="53"/>
      <c r="K432" s="216"/>
      <c r="L432" s="203"/>
      <c r="M432" s="169"/>
      <c r="N432" s="97">
        <f t="shared" si="70"/>
        <v>0</v>
      </c>
      <c r="O432" s="95"/>
      <c r="P432" s="97">
        <f t="shared" si="71"/>
        <v>0</v>
      </c>
      <c r="Q432" s="192"/>
      <c r="R432" s="194"/>
      <c r="S432" s="3"/>
      <c r="T432" s="112"/>
      <c r="U432" s="3"/>
      <c r="AA432" s="34">
        <f t="shared" si="73"/>
        <v>0</v>
      </c>
    </row>
    <row r="433" spans="1:27" s="2" customFormat="1" ht="11.25" customHeight="1">
      <c r="A433" s="52"/>
      <c r="B433" s="187"/>
      <c r="C433" s="183"/>
      <c r="D433" s="184"/>
      <c r="E433" s="180"/>
      <c r="F433" s="185"/>
      <c r="G433" s="184"/>
      <c r="H433" s="186"/>
      <c r="I433" s="28">
        <f t="shared" si="72"/>
        <v>0</v>
      </c>
      <c r="J433" s="53"/>
      <c r="K433" s="216"/>
      <c r="L433" s="203"/>
      <c r="M433" s="169"/>
      <c r="N433" s="97">
        <f t="shared" si="70"/>
        <v>0</v>
      </c>
      <c r="O433" s="95"/>
      <c r="P433" s="97">
        <f t="shared" si="71"/>
        <v>0</v>
      </c>
      <c r="Q433" s="192"/>
      <c r="R433" s="194"/>
      <c r="S433" s="3"/>
      <c r="T433" s="112"/>
      <c r="U433" s="3"/>
      <c r="AA433" s="34">
        <f t="shared" si="73"/>
        <v>0</v>
      </c>
    </row>
    <row r="434" spans="1:27" s="2" customFormat="1" ht="11.25" customHeight="1">
      <c r="A434" s="52"/>
      <c r="B434" s="182"/>
      <c r="C434" s="183"/>
      <c r="D434" s="184"/>
      <c r="E434" s="180"/>
      <c r="F434" s="185"/>
      <c r="G434" s="184"/>
      <c r="H434" s="186"/>
      <c r="I434" s="28">
        <f t="shared" si="72"/>
        <v>0</v>
      </c>
      <c r="J434" s="53"/>
      <c r="K434" s="216"/>
      <c r="L434" s="203"/>
      <c r="M434" s="169"/>
      <c r="N434" s="97">
        <f t="shared" si="70"/>
        <v>0</v>
      </c>
      <c r="O434" s="95"/>
      <c r="P434" s="97">
        <f t="shared" si="71"/>
        <v>0</v>
      </c>
      <c r="Q434" s="192"/>
      <c r="R434" s="194"/>
      <c r="S434" s="3"/>
      <c r="T434" s="112"/>
      <c r="U434" s="3"/>
      <c r="AA434" s="34">
        <f t="shared" si="73"/>
        <v>0</v>
      </c>
    </row>
    <row r="435" spans="1:27" s="2" customFormat="1" ht="11.25" customHeight="1">
      <c r="A435" s="52"/>
      <c r="B435" s="182"/>
      <c r="C435" s="183"/>
      <c r="D435" s="184"/>
      <c r="E435" s="180"/>
      <c r="F435" s="185"/>
      <c r="G435" s="184"/>
      <c r="H435" s="186"/>
      <c r="I435" s="28">
        <f t="shared" si="72"/>
        <v>0</v>
      </c>
      <c r="J435" s="53"/>
      <c r="K435" s="216"/>
      <c r="L435" s="203"/>
      <c r="M435" s="169"/>
      <c r="N435" s="97">
        <f t="shared" si="70"/>
        <v>0</v>
      </c>
      <c r="O435" s="95"/>
      <c r="P435" s="97">
        <f t="shared" si="71"/>
        <v>0</v>
      </c>
      <c r="Q435" s="192"/>
      <c r="R435" s="194"/>
      <c r="S435" s="3"/>
      <c r="T435" s="112"/>
      <c r="U435" s="3"/>
      <c r="AA435" s="34">
        <f t="shared" si="73"/>
        <v>0</v>
      </c>
    </row>
    <row r="436" spans="1:27" s="2" customFormat="1" ht="11.25" customHeight="1">
      <c r="A436" s="52"/>
      <c r="B436" s="182"/>
      <c r="C436" s="183"/>
      <c r="D436" s="184"/>
      <c r="E436" s="180"/>
      <c r="F436" s="185"/>
      <c r="G436" s="184"/>
      <c r="H436" s="186"/>
      <c r="I436" s="28">
        <f t="shared" si="72"/>
        <v>0</v>
      </c>
      <c r="J436" s="53"/>
      <c r="K436" s="216"/>
      <c r="L436" s="203"/>
      <c r="M436" s="169"/>
      <c r="N436" s="97">
        <f t="shared" si="70"/>
        <v>0</v>
      </c>
      <c r="O436" s="95"/>
      <c r="P436" s="97">
        <f t="shared" si="71"/>
        <v>0</v>
      </c>
      <c r="Q436" s="192"/>
      <c r="R436" s="194"/>
      <c r="S436" s="3"/>
      <c r="T436" s="112"/>
      <c r="U436" s="3"/>
      <c r="AA436" s="34">
        <f t="shared" si="73"/>
        <v>0</v>
      </c>
    </row>
    <row r="437" spans="1:27" s="2" customFormat="1" ht="11.25" customHeight="1">
      <c r="A437" s="52"/>
      <c r="B437" s="182"/>
      <c r="C437" s="183"/>
      <c r="D437" s="184"/>
      <c r="E437" s="180"/>
      <c r="F437" s="185"/>
      <c r="G437" s="184"/>
      <c r="H437" s="186"/>
      <c r="I437" s="28">
        <f t="shared" si="72"/>
        <v>0</v>
      </c>
      <c r="J437" s="53"/>
      <c r="K437" s="216"/>
      <c r="L437" s="203"/>
      <c r="M437" s="169"/>
      <c r="N437" s="97">
        <f t="shared" si="70"/>
        <v>0</v>
      </c>
      <c r="O437" s="95"/>
      <c r="P437" s="97">
        <f t="shared" si="71"/>
        <v>0</v>
      </c>
      <c r="Q437" s="192"/>
      <c r="R437" s="194"/>
      <c r="S437" s="3"/>
      <c r="T437" s="112"/>
      <c r="U437" s="3"/>
      <c r="AA437" s="34">
        <f t="shared" si="73"/>
        <v>0</v>
      </c>
    </row>
    <row r="438" spans="1:27" s="2" customFormat="1" ht="11.25" customHeight="1">
      <c r="A438" s="52"/>
      <c r="B438" s="182"/>
      <c r="C438" s="183"/>
      <c r="D438" s="184"/>
      <c r="E438" s="180"/>
      <c r="F438" s="185"/>
      <c r="G438" s="184"/>
      <c r="H438" s="186"/>
      <c r="I438" s="28">
        <f t="shared" si="72"/>
        <v>0</v>
      </c>
      <c r="J438" s="53"/>
      <c r="K438" s="216"/>
      <c r="L438" s="203"/>
      <c r="M438" s="169"/>
      <c r="N438" s="97">
        <f t="shared" si="70"/>
        <v>0</v>
      </c>
      <c r="O438" s="95"/>
      <c r="P438" s="97">
        <f t="shared" si="71"/>
        <v>0</v>
      </c>
      <c r="Q438" s="192"/>
      <c r="R438" s="194"/>
      <c r="S438" s="3"/>
      <c r="T438" s="112"/>
      <c r="U438" s="3"/>
      <c r="AA438" s="34">
        <f t="shared" si="73"/>
        <v>0</v>
      </c>
    </row>
    <row r="439" spans="1:27" s="2" customFormat="1" ht="11.25" customHeight="1">
      <c r="A439" s="52"/>
      <c r="B439" s="182"/>
      <c r="C439" s="183"/>
      <c r="D439" s="184"/>
      <c r="E439" s="180"/>
      <c r="F439" s="185"/>
      <c r="G439" s="184"/>
      <c r="H439" s="186"/>
      <c r="I439" s="28">
        <f t="shared" si="72"/>
        <v>0</v>
      </c>
      <c r="J439" s="53"/>
      <c r="K439" s="216"/>
      <c r="L439" s="203"/>
      <c r="M439" s="169"/>
      <c r="N439" s="97">
        <f t="shared" si="70"/>
        <v>0</v>
      </c>
      <c r="O439" s="95"/>
      <c r="P439" s="97">
        <f t="shared" si="71"/>
        <v>0</v>
      </c>
      <c r="Q439" s="192"/>
      <c r="R439" s="194"/>
      <c r="S439" s="3"/>
      <c r="T439" s="112"/>
      <c r="U439" s="3"/>
      <c r="AA439" s="34">
        <f t="shared" si="73"/>
        <v>0</v>
      </c>
    </row>
    <row r="440" spans="1:27" s="2" customFormat="1" ht="11.25" customHeight="1">
      <c r="A440" s="52"/>
      <c r="B440" s="187"/>
      <c r="C440" s="183"/>
      <c r="D440" s="184"/>
      <c r="E440" s="180"/>
      <c r="F440" s="185"/>
      <c r="G440" s="184"/>
      <c r="H440" s="186"/>
      <c r="I440" s="28">
        <f t="shared" si="72"/>
        <v>0</v>
      </c>
      <c r="J440" s="53"/>
      <c r="K440" s="216"/>
      <c r="L440" s="203"/>
      <c r="M440" s="169"/>
      <c r="N440" s="97">
        <f t="shared" si="70"/>
        <v>0</v>
      </c>
      <c r="O440" s="95"/>
      <c r="P440" s="97">
        <f t="shared" si="71"/>
        <v>0</v>
      </c>
      <c r="Q440" s="192"/>
      <c r="R440" s="194"/>
      <c r="S440" s="3"/>
      <c r="T440" s="112"/>
      <c r="U440" s="3"/>
      <c r="AA440" s="34">
        <f t="shared" si="73"/>
        <v>0</v>
      </c>
    </row>
    <row r="441" spans="1:27" s="2" customFormat="1" ht="11.25" customHeight="1">
      <c r="A441" s="52"/>
      <c r="B441" s="182"/>
      <c r="C441" s="183"/>
      <c r="D441" s="184"/>
      <c r="E441" s="180"/>
      <c r="F441" s="185"/>
      <c r="G441" s="184"/>
      <c r="H441" s="186"/>
      <c r="I441" s="28">
        <f t="shared" si="72"/>
        <v>0</v>
      </c>
      <c r="J441" s="53"/>
      <c r="K441" s="216"/>
      <c r="L441" s="203"/>
      <c r="M441" s="169"/>
      <c r="N441" s="97">
        <f t="shared" si="70"/>
        <v>0</v>
      </c>
      <c r="O441" s="95"/>
      <c r="P441" s="97">
        <f t="shared" si="71"/>
        <v>0</v>
      </c>
      <c r="Q441" s="192"/>
      <c r="R441" s="194"/>
      <c r="S441" s="3"/>
      <c r="T441" s="112"/>
      <c r="U441" s="3"/>
      <c r="AA441" s="34">
        <f t="shared" si="73"/>
        <v>0</v>
      </c>
    </row>
    <row r="442" spans="1:27" s="2" customFormat="1" ht="11.25" customHeight="1">
      <c r="A442" s="52"/>
      <c r="B442" s="182"/>
      <c r="C442" s="183"/>
      <c r="D442" s="184"/>
      <c r="E442" s="180"/>
      <c r="F442" s="185"/>
      <c r="G442" s="184"/>
      <c r="H442" s="186"/>
      <c r="I442" s="28">
        <f t="shared" si="72"/>
        <v>0</v>
      </c>
      <c r="J442" s="53"/>
      <c r="K442" s="216"/>
      <c r="L442" s="203"/>
      <c r="M442" s="169"/>
      <c r="N442" s="97">
        <f t="shared" si="70"/>
        <v>0</v>
      </c>
      <c r="O442" s="95"/>
      <c r="P442" s="97">
        <f t="shared" si="71"/>
        <v>0</v>
      </c>
      <c r="Q442" s="192"/>
      <c r="R442" s="194"/>
      <c r="S442" s="3"/>
      <c r="T442" s="112"/>
      <c r="U442" s="3"/>
      <c r="AA442" s="34">
        <f t="shared" si="73"/>
        <v>0</v>
      </c>
    </row>
    <row r="443" spans="1:27" s="2" customFormat="1" ht="11.25" customHeight="1">
      <c r="A443" s="52"/>
      <c r="B443" s="182"/>
      <c r="C443" s="183"/>
      <c r="D443" s="184"/>
      <c r="E443" s="180"/>
      <c r="F443" s="185"/>
      <c r="G443" s="184"/>
      <c r="H443" s="186"/>
      <c r="I443" s="28">
        <f t="shared" si="72"/>
        <v>0</v>
      </c>
      <c r="J443" s="53"/>
      <c r="K443" s="216"/>
      <c r="L443" s="203"/>
      <c r="M443" s="169"/>
      <c r="N443" s="97">
        <f t="shared" si="70"/>
        <v>0</v>
      </c>
      <c r="O443" s="95"/>
      <c r="P443" s="97">
        <f t="shared" si="71"/>
        <v>0</v>
      </c>
      <c r="Q443" s="192"/>
      <c r="R443" s="194"/>
      <c r="S443" s="3"/>
      <c r="T443" s="112"/>
      <c r="U443" s="3"/>
      <c r="AA443" s="34">
        <f t="shared" si="73"/>
        <v>0</v>
      </c>
    </row>
    <row r="444" spans="1:27" s="2" customFormat="1" ht="11.25" customHeight="1">
      <c r="A444" s="52"/>
      <c r="B444" s="187"/>
      <c r="C444" s="183"/>
      <c r="D444" s="184"/>
      <c r="E444" s="180"/>
      <c r="F444" s="185"/>
      <c r="G444" s="184"/>
      <c r="H444" s="186"/>
      <c r="I444" s="28">
        <f t="shared" si="72"/>
        <v>0</v>
      </c>
      <c r="J444" s="53"/>
      <c r="K444" s="216"/>
      <c r="L444" s="203"/>
      <c r="M444" s="169"/>
      <c r="N444" s="97">
        <f t="shared" si="70"/>
        <v>0</v>
      </c>
      <c r="O444" s="95"/>
      <c r="P444" s="97">
        <f t="shared" si="71"/>
        <v>0</v>
      </c>
      <c r="Q444" s="192"/>
      <c r="R444" s="194"/>
      <c r="S444" s="3"/>
      <c r="T444" s="112"/>
      <c r="U444" s="3"/>
      <c r="AA444" s="34">
        <f t="shared" si="73"/>
        <v>0</v>
      </c>
    </row>
    <row r="445" spans="1:27" s="2" customFormat="1" ht="11.25" customHeight="1">
      <c r="A445" s="52"/>
      <c r="B445" s="182"/>
      <c r="C445" s="183"/>
      <c r="D445" s="184"/>
      <c r="E445" s="180"/>
      <c r="F445" s="185"/>
      <c r="G445" s="184"/>
      <c r="H445" s="186"/>
      <c r="I445" s="28">
        <f t="shared" si="72"/>
        <v>0</v>
      </c>
      <c r="J445" s="53"/>
      <c r="K445" s="216"/>
      <c r="L445" s="203"/>
      <c r="M445" s="169"/>
      <c r="N445" s="97">
        <f t="shared" si="70"/>
        <v>0</v>
      </c>
      <c r="O445" s="95"/>
      <c r="P445" s="97">
        <f t="shared" si="71"/>
        <v>0</v>
      </c>
      <c r="Q445" s="192"/>
      <c r="R445" s="194"/>
      <c r="S445" s="3"/>
      <c r="T445" s="112"/>
      <c r="U445" s="3"/>
      <c r="AA445" s="34">
        <f t="shared" si="73"/>
        <v>0</v>
      </c>
    </row>
    <row r="446" spans="1:27" s="2" customFormat="1" ht="11.25" customHeight="1">
      <c r="A446" s="52"/>
      <c r="B446" s="182"/>
      <c r="C446" s="183"/>
      <c r="D446" s="184"/>
      <c r="E446" s="180"/>
      <c r="F446" s="185"/>
      <c r="G446" s="184"/>
      <c r="H446" s="186"/>
      <c r="I446" s="28">
        <f t="shared" si="72"/>
        <v>0</v>
      </c>
      <c r="J446" s="53"/>
      <c r="K446" s="216"/>
      <c r="L446" s="203"/>
      <c r="M446" s="169"/>
      <c r="N446" s="97">
        <f t="shared" si="70"/>
        <v>0</v>
      </c>
      <c r="O446" s="95"/>
      <c r="P446" s="97">
        <f t="shared" si="71"/>
        <v>0</v>
      </c>
      <c r="Q446" s="192"/>
      <c r="R446" s="194"/>
      <c r="S446" s="3"/>
      <c r="T446" s="112"/>
      <c r="U446" s="3"/>
      <c r="AA446" s="34">
        <f t="shared" si="73"/>
        <v>0</v>
      </c>
    </row>
    <row r="447" spans="1:27" s="2" customFormat="1" ht="11.25" customHeight="1">
      <c r="A447" s="52"/>
      <c r="B447" s="182"/>
      <c r="C447" s="183"/>
      <c r="D447" s="184"/>
      <c r="E447" s="180"/>
      <c r="F447" s="185"/>
      <c r="G447" s="184"/>
      <c r="H447" s="186"/>
      <c r="I447" s="28">
        <f t="shared" si="72"/>
        <v>0</v>
      </c>
      <c r="J447" s="53"/>
      <c r="K447" s="216"/>
      <c r="L447" s="203"/>
      <c r="M447" s="169"/>
      <c r="N447" s="97">
        <f t="shared" si="70"/>
        <v>0</v>
      </c>
      <c r="O447" s="95"/>
      <c r="P447" s="97">
        <f t="shared" si="71"/>
        <v>0</v>
      </c>
      <c r="Q447" s="192"/>
      <c r="R447" s="194"/>
      <c r="S447" s="3"/>
      <c r="T447" s="112"/>
      <c r="U447" s="3"/>
      <c r="AA447" s="34">
        <f t="shared" si="73"/>
        <v>0</v>
      </c>
    </row>
    <row r="448" spans="1:27" s="8" customFormat="1" ht="11.25" customHeight="1">
      <c r="A448" s="41"/>
      <c r="B448" s="188"/>
      <c r="C448" s="189"/>
      <c r="D448" s="190"/>
      <c r="E448" s="181"/>
      <c r="F448" s="185"/>
      <c r="G448" s="184"/>
      <c r="H448" s="186"/>
      <c r="I448" s="28">
        <f t="shared" si="72"/>
        <v>0</v>
      </c>
      <c r="J448" s="28"/>
      <c r="K448" s="216"/>
      <c r="L448" s="204"/>
      <c r="M448" s="170"/>
      <c r="N448" s="97">
        <f t="shared" si="70"/>
        <v>0</v>
      </c>
      <c r="O448" s="95"/>
      <c r="P448" s="97">
        <f t="shared" si="71"/>
        <v>0</v>
      </c>
      <c r="Q448" s="192"/>
      <c r="R448" s="193"/>
      <c r="AA448" s="34">
        <f t="shared" si="73"/>
        <v>0</v>
      </c>
    </row>
    <row r="449" spans="1:27" s="2" customFormat="1" ht="11.25" customHeight="1">
      <c r="A449" s="52"/>
      <c r="B449" s="187"/>
      <c r="C449" s="183"/>
      <c r="D449" s="184"/>
      <c r="E449" s="180"/>
      <c r="F449" s="185"/>
      <c r="G449" s="184"/>
      <c r="H449" s="186"/>
      <c r="I449" s="28">
        <f t="shared" si="72"/>
        <v>0</v>
      </c>
      <c r="J449" s="53"/>
      <c r="K449" s="216"/>
      <c r="L449" s="203"/>
      <c r="M449" s="169"/>
      <c r="N449" s="97">
        <f t="shared" si="70"/>
        <v>0</v>
      </c>
      <c r="O449" s="95"/>
      <c r="P449" s="97">
        <f t="shared" si="71"/>
        <v>0</v>
      </c>
      <c r="Q449" s="192"/>
      <c r="R449" s="194"/>
      <c r="S449" s="3"/>
      <c r="T449" s="112"/>
      <c r="U449" s="3"/>
      <c r="AA449" s="34">
        <f t="shared" si="73"/>
        <v>0</v>
      </c>
    </row>
    <row r="450" spans="1:27" s="2" customFormat="1" ht="11.25" customHeight="1">
      <c r="A450" s="52"/>
      <c r="B450" s="182"/>
      <c r="C450" s="183"/>
      <c r="D450" s="184"/>
      <c r="E450" s="180"/>
      <c r="F450" s="185"/>
      <c r="G450" s="184"/>
      <c r="H450" s="186"/>
      <c r="I450" s="28">
        <f t="shared" si="72"/>
        <v>0</v>
      </c>
      <c r="J450" s="53"/>
      <c r="K450" s="216"/>
      <c r="L450" s="203"/>
      <c r="M450" s="169"/>
      <c r="N450" s="97">
        <f t="shared" si="70"/>
        <v>0</v>
      </c>
      <c r="O450" s="95"/>
      <c r="P450" s="97">
        <f t="shared" si="71"/>
        <v>0</v>
      </c>
      <c r="Q450" s="192"/>
      <c r="R450" s="194"/>
      <c r="S450" s="3"/>
      <c r="T450" s="112"/>
      <c r="U450" s="3"/>
      <c r="AA450" s="34">
        <f t="shared" si="73"/>
        <v>0</v>
      </c>
    </row>
    <row r="451" spans="1:27" s="2" customFormat="1" ht="11.25" customHeight="1">
      <c r="A451" s="52"/>
      <c r="B451" s="182"/>
      <c r="C451" s="183"/>
      <c r="D451" s="184"/>
      <c r="E451" s="180"/>
      <c r="F451" s="185"/>
      <c r="G451" s="184"/>
      <c r="H451" s="186"/>
      <c r="I451" s="28">
        <f t="shared" si="72"/>
        <v>0</v>
      </c>
      <c r="J451" s="53"/>
      <c r="K451" s="216"/>
      <c r="L451" s="203"/>
      <c r="M451" s="169"/>
      <c r="N451" s="97">
        <f t="shared" si="70"/>
        <v>0</v>
      </c>
      <c r="O451" s="95"/>
      <c r="P451" s="97">
        <f t="shared" si="71"/>
        <v>0</v>
      </c>
      <c r="Q451" s="192"/>
      <c r="R451" s="194"/>
      <c r="S451" s="3"/>
      <c r="T451" s="112"/>
      <c r="U451" s="3"/>
      <c r="AA451" s="34">
        <f t="shared" si="73"/>
        <v>0</v>
      </c>
    </row>
    <row r="452" spans="1:27" s="2" customFormat="1" ht="11.25" customHeight="1">
      <c r="A452" s="52"/>
      <c r="B452" s="182"/>
      <c r="C452" s="183"/>
      <c r="D452" s="184"/>
      <c r="E452" s="180"/>
      <c r="F452" s="185"/>
      <c r="G452" s="184"/>
      <c r="H452" s="186"/>
      <c r="I452" s="28">
        <f t="shared" si="72"/>
        <v>0</v>
      </c>
      <c r="J452" s="53"/>
      <c r="K452" s="216"/>
      <c r="L452" s="203"/>
      <c r="M452" s="169"/>
      <c r="N452" s="97">
        <f t="shared" si="70"/>
        <v>0</v>
      </c>
      <c r="O452" s="95"/>
      <c r="P452" s="97">
        <f t="shared" si="71"/>
        <v>0</v>
      </c>
      <c r="Q452" s="192"/>
      <c r="R452" s="194"/>
      <c r="S452" s="3"/>
      <c r="T452" s="112"/>
      <c r="U452" s="3"/>
      <c r="AA452" s="34">
        <f t="shared" si="73"/>
        <v>0</v>
      </c>
    </row>
    <row r="453" spans="1:27" s="8" customFormat="1" ht="11.25" customHeight="1" thickBot="1">
      <c r="A453" s="41"/>
      <c r="B453" s="85"/>
      <c r="C453" s="68"/>
      <c r="D453" s="228"/>
      <c r="E453" s="116"/>
      <c r="F453" s="234"/>
      <c r="G453" s="235"/>
      <c r="H453" s="236"/>
      <c r="I453" s="116">
        <f>K453</f>
        <v>0</v>
      </c>
      <c r="J453" s="227"/>
      <c r="K453" s="233"/>
      <c r="L453" s="231"/>
      <c r="M453" s="116"/>
      <c r="N453" s="97">
        <f t="shared" si="70"/>
        <v>0</v>
      </c>
      <c r="O453" s="95"/>
      <c r="P453" s="97">
        <f t="shared" si="71"/>
        <v>0</v>
      </c>
      <c r="Q453" s="97"/>
      <c r="R453" s="232"/>
      <c r="AA453" s="34">
        <f>AA454</f>
        <v>1</v>
      </c>
    </row>
    <row r="454" spans="1:27" s="8" customFormat="1" ht="15" thickBot="1" thickTop="1">
      <c r="A454" s="42"/>
      <c r="B454" s="18" t="s">
        <v>2212</v>
      </c>
      <c r="C454" s="67"/>
      <c r="D454" s="118"/>
      <c r="E454" s="119"/>
      <c r="F454" s="120"/>
      <c r="G454" s="121"/>
      <c r="H454" s="122"/>
      <c r="I454" s="122">
        <f>K454</f>
        <v>0</v>
      </c>
      <c r="J454" s="122"/>
      <c r="K454" s="217">
        <f>SUBTOTAL(9,K423:K453)</f>
        <v>0</v>
      </c>
      <c r="L454" s="30">
        <f>SUM(L425:L453)</f>
        <v>0</v>
      </c>
      <c r="M454" s="30">
        <f>SUM(M425:M453)</f>
        <v>0</v>
      </c>
      <c r="N454" s="81">
        <f t="shared" si="70"/>
        <v>0</v>
      </c>
      <c r="O454" s="81"/>
      <c r="P454" s="30">
        <f>SUBTOTAL(9,P423:P453)</f>
        <v>0</v>
      </c>
      <c r="Q454" s="81"/>
      <c r="R454" s="43"/>
      <c r="S454" s="99"/>
      <c r="U454" s="99"/>
      <c r="AA454" s="8">
        <f>IF(SUM(AA426:AA452)&gt;0,1,0)</f>
        <v>1</v>
      </c>
    </row>
    <row r="455" spans="1:27" s="8" customFormat="1" ht="11.25" customHeight="1" thickTop="1">
      <c r="A455" s="44"/>
      <c r="B455" s="15"/>
      <c r="C455" s="68"/>
      <c r="D455" s="76"/>
      <c r="E455" s="28"/>
      <c r="F455" s="65"/>
      <c r="G455" s="76"/>
      <c r="H455" s="113"/>
      <c r="I455" s="28"/>
      <c r="J455" s="28"/>
      <c r="K455" s="214"/>
      <c r="L455" s="201"/>
      <c r="M455" s="28"/>
      <c r="N455" s="95"/>
      <c r="O455" s="95"/>
      <c r="P455" s="95"/>
      <c r="Q455" s="79"/>
      <c r="R455" s="10"/>
      <c r="S455" s="11"/>
      <c r="U455" s="11"/>
      <c r="AA455" s="8">
        <f>+AA454</f>
        <v>1</v>
      </c>
    </row>
    <row r="456" spans="1:27" s="8" customFormat="1" ht="14.25">
      <c r="A456" s="45" t="s">
        <v>2114</v>
      </c>
      <c r="B456" s="123" t="s">
        <v>2169</v>
      </c>
      <c r="C456" s="124"/>
      <c r="D456" s="125"/>
      <c r="E456" s="31"/>
      <c r="F456" s="124"/>
      <c r="G456" s="125"/>
      <c r="H456" s="126"/>
      <c r="I456" s="31"/>
      <c r="J456" s="31"/>
      <c r="K456" s="218"/>
      <c r="L456" s="206"/>
      <c r="M456" s="31"/>
      <c r="N456" s="96"/>
      <c r="O456" s="96"/>
      <c r="P456" s="96"/>
      <c r="Q456" s="82"/>
      <c r="R456" s="127"/>
      <c r="S456" s="12"/>
      <c r="U456" s="12"/>
      <c r="AA456" s="8">
        <f>+AA487</f>
        <v>1</v>
      </c>
    </row>
    <row r="457" spans="1:27" s="8" customFormat="1" ht="11.25" customHeight="1">
      <c r="A457" s="41"/>
      <c r="B457" s="85"/>
      <c r="C457" s="68"/>
      <c r="D457" s="228"/>
      <c r="E457" s="116"/>
      <c r="F457" s="68"/>
      <c r="G457" s="228"/>
      <c r="H457" s="229"/>
      <c r="I457" s="116">
        <f>K457</f>
        <v>0</v>
      </c>
      <c r="J457" s="116"/>
      <c r="K457" s="233"/>
      <c r="L457" s="231"/>
      <c r="M457" s="116"/>
      <c r="N457" s="97">
        <f aca="true" t="shared" si="74" ref="N457:N487">P457</f>
        <v>0</v>
      </c>
      <c r="O457" s="95"/>
      <c r="P457" s="97">
        <f aca="true" t="shared" si="75" ref="P457:P486">K457-M457-L457</f>
        <v>0</v>
      </c>
      <c r="Q457" s="97"/>
      <c r="R457" s="232"/>
      <c r="S457" s="11"/>
      <c r="U457" s="11"/>
      <c r="AA457" s="8">
        <f>AA456</f>
        <v>1</v>
      </c>
    </row>
    <row r="458" spans="1:27" s="8" customFormat="1" ht="11.25" customHeight="1">
      <c r="A458" s="40"/>
      <c r="B458" s="188" t="s">
        <v>2179</v>
      </c>
      <c r="C458" s="191"/>
      <c r="D458" s="190"/>
      <c r="E458" s="181"/>
      <c r="F458" s="185"/>
      <c r="G458" s="184"/>
      <c r="H458" s="186"/>
      <c r="I458" s="28">
        <f aca="true" t="shared" si="76" ref="I458:I485">K458</f>
        <v>0</v>
      </c>
      <c r="J458" s="28"/>
      <c r="K458" s="216"/>
      <c r="L458" s="204"/>
      <c r="M458" s="170"/>
      <c r="N458" s="97">
        <f t="shared" si="74"/>
        <v>0</v>
      </c>
      <c r="O458" s="95"/>
      <c r="P458" s="97">
        <f t="shared" si="75"/>
        <v>0</v>
      </c>
      <c r="Q458" s="192"/>
      <c r="R458" s="193"/>
      <c r="S458" s="12"/>
      <c r="U458" s="12"/>
      <c r="AA458" s="8">
        <f aca="true" t="shared" si="77" ref="AA458:AA485">IF(OR(B458&lt;&gt;0,C458&lt;&gt;0),1,0)</f>
        <v>1</v>
      </c>
    </row>
    <row r="459" spans="1:27" s="2" customFormat="1" ht="11.25" customHeight="1">
      <c r="A459" s="52"/>
      <c r="B459" s="182"/>
      <c r="C459" s="183"/>
      <c r="D459" s="184"/>
      <c r="E459" s="180"/>
      <c r="F459" s="185"/>
      <c r="G459" s="184"/>
      <c r="H459" s="186"/>
      <c r="I459" s="28">
        <f t="shared" si="76"/>
        <v>0</v>
      </c>
      <c r="J459" s="53"/>
      <c r="K459" s="216"/>
      <c r="L459" s="203"/>
      <c r="M459" s="169"/>
      <c r="N459" s="97">
        <f t="shared" si="74"/>
        <v>0</v>
      </c>
      <c r="O459" s="95"/>
      <c r="P459" s="97">
        <f t="shared" si="75"/>
        <v>0</v>
      </c>
      <c r="Q459" s="192"/>
      <c r="R459" s="194"/>
      <c r="S459" s="3"/>
      <c r="T459" s="112"/>
      <c r="U459" s="3"/>
      <c r="AA459" s="34">
        <f t="shared" si="77"/>
        <v>0</v>
      </c>
    </row>
    <row r="460" spans="1:27" s="2" customFormat="1" ht="11.25" customHeight="1">
      <c r="A460" s="52"/>
      <c r="B460" s="182"/>
      <c r="C460" s="183"/>
      <c r="D460" s="184"/>
      <c r="E460" s="180"/>
      <c r="F460" s="185"/>
      <c r="G460" s="184"/>
      <c r="H460" s="186"/>
      <c r="I460" s="28">
        <f t="shared" si="76"/>
        <v>0</v>
      </c>
      <c r="J460" s="53"/>
      <c r="K460" s="216"/>
      <c r="L460" s="203"/>
      <c r="M460" s="169"/>
      <c r="N460" s="97">
        <f t="shared" si="74"/>
        <v>0</v>
      </c>
      <c r="O460" s="95"/>
      <c r="P460" s="97">
        <f t="shared" si="75"/>
        <v>0</v>
      </c>
      <c r="Q460" s="192"/>
      <c r="R460" s="194"/>
      <c r="S460" s="3"/>
      <c r="T460" s="112"/>
      <c r="U460" s="3"/>
      <c r="AA460" s="34">
        <f t="shared" si="77"/>
        <v>0</v>
      </c>
    </row>
    <row r="461" spans="1:27" s="2" customFormat="1" ht="11.25" customHeight="1">
      <c r="A461" s="52"/>
      <c r="B461" s="182"/>
      <c r="C461" s="183"/>
      <c r="D461" s="184"/>
      <c r="E461" s="180"/>
      <c r="F461" s="185"/>
      <c r="G461" s="184"/>
      <c r="H461" s="186"/>
      <c r="I461" s="28">
        <f t="shared" si="76"/>
        <v>0</v>
      </c>
      <c r="J461" s="53"/>
      <c r="K461" s="216"/>
      <c r="L461" s="203"/>
      <c r="M461" s="169"/>
      <c r="N461" s="97">
        <f t="shared" si="74"/>
        <v>0</v>
      </c>
      <c r="O461" s="95"/>
      <c r="P461" s="97">
        <f t="shared" si="75"/>
        <v>0</v>
      </c>
      <c r="Q461" s="192"/>
      <c r="R461" s="194"/>
      <c r="S461" s="3"/>
      <c r="T461" s="112"/>
      <c r="U461" s="3"/>
      <c r="AA461" s="34">
        <f t="shared" si="77"/>
        <v>0</v>
      </c>
    </row>
    <row r="462" spans="1:27" s="2" customFormat="1" ht="11.25" customHeight="1">
      <c r="A462" s="52"/>
      <c r="B462" s="187"/>
      <c r="C462" s="183"/>
      <c r="D462" s="184"/>
      <c r="E462" s="180"/>
      <c r="F462" s="185"/>
      <c r="G462" s="184"/>
      <c r="H462" s="186"/>
      <c r="I462" s="28">
        <f t="shared" si="76"/>
        <v>0</v>
      </c>
      <c r="J462" s="53"/>
      <c r="K462" s="216"/>
      <c r="L462" s="203"/>
      <c r="M462" s="169"/>
      <c r="N462" s="97">
        <f t="shared" si="74"/>
        <v>0</v>
      </c>
      <c r="O462" s="95"/>
      <c r="P462" s="97">
        <f t="shared" si="75"/>
        <v>0</v>
      </c>
      <c r="Q462" s="192"/>
      <c r="R462" s="194"/>
      <c r="S462" s="3"/>
      <c r="T462" s="112"/>
      <c r="U462" s="3"/>
      <c r="AA462" s="34">
        <f t="shared" si="77"/>
        <v>0</v>
      </c>
    </row>
    <row r="463" spans="1:27" s="2" customFormat="1" ht="11.25" customHeight="1">
      <c r="A463" s="52"/>
      <c r="B463" s="182"/>
      <c r="C463" s="183"/>
      <c r="D463" s="184"/>
      <c r="E463" s="180"/>
      <c r="F463" s="185"/>
      <c r="G463" s="184"/>
      <c r="H463" s="186"/>
      <c r="I463" s="28">
        <f t="shared" si="76"/>
        <v>0</v>
      </c>
      <c r="J463" s="53"/>
      <c r="K463" s="216"/>
      <c r="L463" s="203"/>
      <c r="M463" s="169"/>
      <c r="N463" s="97">
        <f t="shared" si="74"/>
        <v>0</v>
      </c>
      <c r="O463" s="95"/>
      <c r="P463" s="97">
        <f t="shared" si="75"/>
        <v>0</v>
      </c>
      <c r="Q463" s="192"/>
      <c r="R463" s="194"/>
      <c r="S463" s="3"/>
      <c r="T463" s="112"/>
      <c r="U463" s="3"/>
      <c r="AA463" s="34">
        <f t="shared" si="77"/>
        <v>0</v>
      </c>
    </row>
    <row r="464" spans="1:27" s="2" customFormat="1" ht="11.25" customHeight="1">
      <c r="A464" s="52"/>
      <c r="B464" s="182"/>
      <c r="C464" s="183"/>
      <c r="D464" s="184"/>
      <c r="E464" s="180"/>
      <c r="F464" s="185"/>
      <c r="G464" s="184"/>
      <c r="H464" s="186"/>
      <c r="I464" s="28">
        <f t="shared" si="76"/>
        <v>0</v>
      </c>
      <c r="J464" s="53"/>
      <c r="K464" s="216"/>
      <c r="L464" s="203"/>
      <c r="M464" s="169"/>
      <c r="N464" s="97">
        <f t="shared" si="74"/>
        <v>0</v>
      </c>
      <c r="O464" s="95"/>
      <c r="P464" s="97">
        <f t="shared" si="75"/>
        <v>0</v>
      </c>
      <c r="Q464" s="192"/>
      <c r="R464" s="194"/>
      <c r="S464" s="3"/>
      <c r="T464" s="112"/>
      <c r="U464" s="3"/>
      <c r="AA464" s="34">
        <f t="shared" si="77"/>
        <v>0</v>
      </c>
    </row>
    <row r="465" spans="1:27" s="2" customFormat="1" ht="11.25" customHeight="1">
      <c r="A465" s="52"/>
      <c r="B465" s="182"/>
      <c r="C465" s="183"/>
      <c r="D465" s="184"/>
      <c r="E465" s="180"/>
      <c r="F465" s="185"/>
      <c r="G465" s="184"/>
      <c r="H465" s="186"/>
      <c r="I465" s="28">
        <f t="shared" si="76"/>
        <v>0</v>
      </c>
      <c r="J465" s="53"/>
      <c r="K465" s="216"/>
      <c r="L465" s="203"/>
      <c r="M465" s="169"/>
      <c r="N465" s="97">
        <f t="shared" si="74"/>
        <v>0</v>
      </c>
      <c r="O465" s="95"/>
      <c r="P465" s="97">
        <f t="shared" si="75"/>
        <v>0</v>
      </c>
      <c r="Q465" s="192"/>
      <c r="R465" s="194"/>
      <c r="S465" s="3"/>
      <c r="T465" s="112"/>
      <c r="U465" s="3"/>
      <c r="AA465" s="34">
        <f t="shared" si="77"/>
        <v>0</v>
      </c>
    </row>
    <row r="466" spans="1:27" s="2" customFormat="1" ht="11.25" customHeight="1">
      <c r="A466" s="52"/>
      <c r="B466" s="187"/>
      <c r="C466" s="183"/>
      <c r="D466" s="184"/>
      <c r="E466" s="180"/>
      <c r="F466" s="185"/>
      <c r="G466" s="184"/>
      <c r="H466" s="186"/>
      <c r="I466" s="28">
        <f t="shared" si="76"/>
        <v>0</v>
      </c>
      <c r="J466" s="53"/>
      <c r="K466" s="216"/>
      <c r="L466" s="203"/>
      <c r="M466" s="169"/>
      <c r="N466" s="97">
        <f t="shared" si="74"/>
        <v>0</v>
      </c>
      <c r="O466" s="95"/>
      <c r="P466" s="97">
        <f t="shared" si="75"/>
        <v>0</v>
      </c>
      <c r="Q466" s="192"/>
      <c r="R466" s="194"/>
      <c r="S466" s="3"/>
      <c r="T466" s="112"/>
      <c r="U466" s="3"/>
      <c r="AA466" s="34">
        <f t="shared" si="77"/>
        <v>0</v>
      </c>
    </row>
    <row r="467" spans="1:27" s="2" customFormat="1" ht="11.25" customHeight="1">
      <c r="A467" s="52"/>
      <c r="B467" s="182"/>
      <c r="C467" s="183"/>
      <c r="D467" s="184"/>
      <c r="E467" s="180"/>
      <c r="F467" s="185"/>
      <c r="G467" s="184"/>
      <c r="H467" s="186"/>
      <c r="I467" s="28">
        <f t="shared" si="76"/>
        <v>0</v>
      </c>
      <c r="J467" s="53"/>
      <c r="K467" s="216"/>
      <c r="L467" s="203"/>
      <c r="M467" s="169"/>
      <c r="N467" s="97">
        <f t="shared" si="74"/>
        <v>0</v>
      </c>
      <c r="O467" s="95"/>
      <c r="P467" s="97">
        <f t="shared" si="75"/>
        <v>0</v>
      </c>
      <c r="Q467" s="192"/>
      <c r="R467" s="194"/>
      <c r="S467" s="3"/>
      <c r="T467" s="112"/>
      <c r="U467" s="3"/>
      <c r="AA467" s="34">
        <f t="shared" si="77"/>
        <v>0</v>
      </c>
    </row>
    <row r="468" spans="1:27" s="2" customFormat="1" ht="11.25" customHeight="1">
      <c r="A468" s="52"/>
      <c r="B468" s="182"/>
      <c r="C468" s="183"/>
      <c r="D468" s="184"/>
      <c r="E468" s="180"/>
      <c r="F468" s="185"/>
      <c r="G468" s="184"/>
      <c r="H468" s="186"/>
      <c r="I468" s="28">
        <f t="shared" si="76"/>
        <v>0</v>
      </c>
      <c r="J468" s="53"/>
      <c r="K468" s="216"/>
      <c r="L468" s="203"/>
      <c r="M468" s="169"/>
      <c r="N468" s="97">
        <f t="shared" si="74"/>
        <v>0</v>
      </c>
      <c r="O468" s="95"/>
      <c r="P468" s="97">
        <f t="shared" si="75"/>
        <v>0</v>
      </c>
      <c r="Q468" s="192"/>
      <c r="R468" s="194"/>
      <c r="S468" s="3"/>
      <c r="T468" s="112"/>
      <c r="U468" s="3"/>
      <c r="AA468" s="34">
        <f t="shared" si="77"/>
        <v>0</v>
      </c>
    </row>
    <row r="469" spans="1:27" s="2" customFormat="1" ht="11.25" customHeight="1">
      <c r="A469" s="52"/>
      <c r="B469" s="182"/>
      <c r="C469" s="183"/>
      <c r="D469" s="184"/>
      <c r="E469" s="180"/>
      <c r="F469" s="185"/>
      <c r="G469" s="184"/>
      <c r="H469" s="186"/>
      <c r="I469" s="28">
        <f t="shared" si="76"/>
        <v>0</v>
      </c>
      <c r="J469" s="53"/>
      <c r="K469" s="216"/>
      <c r="L469" s="203"/>
      <c r="M469" s="169"/>
      <c r="N469" s="97">
        <f t="shared" si="74"/>
        <v>0</v>
      </c>
      <c r="O469" s="95"/>
      <c r="P469" s="97">
        <f t="shared" si="75"/>
        <v>0</v>
      </c>
      <c r="Q469" s="192"/>
      <c r="R469" s="194"/>
      <c r="S469" s="3"/>
      <c r="T469" s="112"/>
      <c r="U469" s="3"/>
      <c r="AA469" s="34">
        <f t="shared" si="77"/>
        <v>0</v>
      </c>
    </row>
    <row r="470" spans="1:27" s="2" customFormat="1" ht="11.25" customHeight="1">
      <c r="A470" s="52"/>
      <c r="B470" s="182"/>
      <c r="C470" s="183"/>
      <c r="D470" s="184"/>
      <c r="E470" s="180"/>
      <c r="F470" s="185"/>
      <c r="G470" s="184"/>
      <c r="H470" s="186"/>
      <c r="I470" s="28">
        <f t="shared" si="76"/>
        <v>0</v>
      </c>
      <c r="J470" s="53"/>
      <c r="K470" s="216"/>
      <c r="L470" s="203"/>
      <c r="M470" s="169"/>
      <c r="N470" s="97">
        <f t="shared" si="74"/>
        <v>0</v>
      </c>
      <c r="O470" s="95"/>
      <c r="P470" s="97">
        <f t="shared" si="75"/>
        <v>0</v>
      </c>
      <c r="Q470" s="192"/>
      <c r="R470" s="194"/>
      <c r="S470" s="3"/>
      <c r="T470" s="112"/>
      <c r="U470" s="3"/>
      <c r="AA470" s="34">
        <f t="shared" si="77"/>
        <v>0</v>
      </c>
    </row>
    <row r="471" spans="1:27" s="2" customFormat="1" ht="11.25" customHeight="1">
      <c r="A471" s="52"/>
      <c r="B471" s="182"/>
      <c r="C471" s="183"/>
      <c r="D471" s="184"/>
      <c r="E471" s="180"/>
      <c r="F471" s="185"/>
      <c r="G471" s="184"/>
      <c r="H471" s="186"/>
      <c r="I471" s="28">
        <f t="shared" si="76"/>
        <v>0</v>
      </c>
      <c r="J471" s="53"/>
      <c r="K471" s="216"/>
      <c r="L471" s="203"/>
      <c r="M471" s="169"/>
      <c r="N471" s="97">
        <f t="shared" si="74"/>
        <v>0</v>
      </c>
      <c r="O471" s="95"/>
      <c r="P471" s="97">
        <f t="shared" si="75"/>
        <v>0</v>
      </c>
      <c r="Q471" s="192"/>
      <c r="R471" s="194"/>
      <c r="S471" s="3"/>
      <c r="T471" s="112"/>
      <c r="U471" s="3"/>
      <c r="AA471" s="34">
        <f t="shared" si="77"/>
        <v>0</v>
      </c>
    </row>
    <row r="472" spans="1:27" s="2" customFormat="1" ht="11.25" customHeight="1">
      <c r="A472" s="52"/>
      <c r="B472" s="182"/>
      <c r="C472" s="183"/>
      <c r="D472" s="184"/>
      <c r="E472" s="180"/>
      <c r="F472" s="185"/>
      <c r="G472" s="184"/>
      <c r="H472" s="186"/>
      <c r="I472" s="28">
        <f t="shared" si="76"/>
        <v>0</v>
      </c>
      <c r="J472" s="53"/>
      <c r="K472" s="216"/>
      <c r="L472" s="203"/>
      <c r="M472" s="169"/>
      <c r="N472" s="97">
        <f t="shared" si="74"/>
        <v>0</v>
      </c>
      <c r="O472" s="95"/>
      <c r="P472" s="97">
        <f t="shared" si="75"/>
        <v>0</v>
      </c>
      <c r="Q472" s="192"/>
      <c r="R472" s="194"/>
      <c r="S472" s="3"/>
      <c r="T472" s="112"/>
      <c r="U472" s="3"/>
      <c r="AA472" s="34">
        <f t="shared" si="77"/>
        <v>0</v>
      </c>
    </row>
    <row r="473" spans="1:27" s="2" customFormat="1" ht="11.25" customHeight="1">
      <c r="A473" s="52"/>
      <c r="B473" s="187"/>
      <c r="C473" s="183"/>
      <c r="D473" s="184"/>
      <c r="E473" s="180"/>
      <c r="F473" s="185"/>
      <c r="G473" s="184"/>
      <c r="H473" s="186"/>
      <c r="I473" s="28">
        <f t="shared" si="76"/>
        <v>0</v>
      </c>
      <c r="J473" s="53"/>
      <c r="K473" s="216"/>
      <c r="L473" s="203"/>
      <c r="M473" s="169"/>
      <c r="N473" s="97">
        <f t="shared" si="74"/>
        <v>0</v>
      </c>
      <c r="O473" s="95"/>
      <c r="P473" s="97">
        <f t="shared" si="75"/>
        <v>0</v>
      </c>
      <c r="Q473" s="192"/>
      <c r="R473" s="194"/>
      <c r="S473" s="3"/>
      <c r="T473" s="112"/>
      <c r="U473" s="3"/>
      <c r="AA473" s="34">
        <f t="shared" si="77"/>
        <v>0</v>
      </c>
    </row>
    <row r="474" spans="1:27" s="2" customFormat="1" ht="11.25" customHeight="1">
      <c r="A474" s="52"/>
      <c r="B474" s="182"/>
      <c r="C474" s="183"/>
      <c r="D474" s="184"/>
      <c r="E474" s="180"/>
      <c r="F474" s="185"/>
      <c r="G474" s="184"/>
      <c r="H474" s="186"/>
      <c r="I474" s="28">
        <f t="shared" si="76"/>
        <v>0</v>
      </c>
      <c r="J474" s="53"/>
      <c r="K474" s="216"/>
      <c r="L474" s="203"/>
      <c r="M474" s="169"/>
      <c r="N474" s="97">
        <f t="shared" si="74"/>
        <v>0</v>
      </c>
      <c r="O474" s="95"/>
      <c r="P474" s="97">
        <f t="shared" si="75"/>
        <v>0</v>
      </c>
      <c r="Q474" s="192"/>
      <c r="R474" s="194"/>
      <c r="S474" s="3"/>
      <c r="T474" s="112"/>
      <c r="U474" s="3"/>
      <c r="AA474" s="34">
        <f t="shared" si="77"/>
        <v>0</v>
      </c>
    </row>
    <row r="475" spans="1:27" s="2" customFormat="1" ht="11.25" customHeight="1">
      <c r="A475" s="52"/>
      <c r="B475" s="182"/>
      <c r="C475" s="183"/>
      <c r="D475" s="184"/>
      <c r="E475" s="180"/>
      <c r="F475" s="185"/>
      <c r="G475" s="184"/>
      <c r="H475" s="186"/>
      <c r="I475" s="28">
        <f t="shared" si="76"/>
        <v>0</v>
      </c>
      <c r="J475" s="53"/>
      <c r="K475" s="216"/>
      <c r="L475" s="203"/>
      <c r="M475" s="169"/>
      <c r="N475" s="97">
        <f t="shared" si="74"/>
        <v>0</v>
      </c>
      <c r="O475" s="95"/>
      <c r="P475" s="97">
        <f t="shared" si="75"/>
        <v>0</v>
      </c>
      <c r="Q475" s="192"/>
      <c r="R475" s="194"/>
      <c r="S475" s="3"/>
      <c r="T475" s="112"/>
      <c r="U475" s="3"/>
      <c r="AA475" s="34">
        <f t="shared" si="77"/>
        <v>0</v>
      </c>
    </row>
    <row r="476" spans="1:27" s="2" customFormat="1" ht="11.25" customHeight="1">
      <c r="A476" s="52"/>
      <c r="B476" s="182"/>
      <c r="C476" s="183"/>
      <c r="D476" s="184"/>
      <c r="E476" s="180"/>
      <c r="F476" s="185"/>
      <c r="G476" s="184"/>
      <c r="H476" s="186"/>
      <c r="I476" s="28">
        <f t="shared" si="76"/>
        <v>0</v>
      </c>
      <c r="J476" s="53"/>
      <c r="K476" s="216"/>
      <c r="L476" s="203"/>
      <c r="M476" s="169"/>
      <c r="N476" s="97">
        <f t="shared" si="74"/>
        <v>0</v>
      </c>
      <c r="O476" s="95"/>
      <c r="P476" s="97">
        <f t="shared" si="75"/>
        <v>0</v>
      </c>
      <c r="Q476" s="192"/>
      <c r="R476" s="194"/>
      <c r="S476" s="3"/>
      <c r="T476" s="112"/>
      <c r="U476" s="3"/>
      <c r="AA476" s="34">
        <f t="shared" si="77"/>
        <v>0</v>
      </c>
    </row>
    <row r="477" spans="1:27" s="2" customFormat="1" ht="11.25" customHeight="1">
      <c r="A477" s="52"/>
      <c r="B477" s="187"/>
      <c r="C477" s="183"/>
      <c r="D477" s="184"/>
      <c r="E477" s="180"/>
      <c r="F477" s="185"/>
      <c r="G477" s="184"/>
      <c r="H477" s="186"/>
      <c r="I477" s="28">
        <f t="shared" si="76"/>
        <v>0</v>
      </c>
      <c r="J477" s="53"/>
      <c r="K477" s="216"/>
      <c r="L477" s="203"/>
      <c r="M477" s="169"/>
      <c r="N477" s="97">
        <f t="shared" si="74"/>
        <v>0</v>
      </c>
      <c r="O477" s="95"/>
      <c r="P477" s="97">
        <f t="shared" si="75"/>
        <v>0</v>
      </c>
      <c r="Q477" s="192"/>
      <c r="R477" s="194"/>
      <c r="S477" s="3"/>
      <c r="T477" s="112"/>
      <c r="U477" s="3"/>
      <c r="AA477" s="34">
        <f t="shared" si="77"/>
        <v>0</v>
      </c>
    </row>
    <row r="478" spans="1:27" s="2" customFormat="1" ht="11.25" customHeight="1">
      <c r="A478" s="52"/>
      <c r="B478" s="182"/>
      <c r="C478" s="183"/>
      <c r="D478" s="184"/>
      <c r="E478" s="180"/>
      <c r="F478" s="185"/>
      <c r="G478" s="184"/>
      <c r="H478" s="186"/>
      <c r="I478" s="28">
        <f t="shared" si="76"/>
        <v>0</v>
      </c>
      <c r="J478" s="53"/>
      <c r="K478" s="216"/>
      <c r="L478" s="203"/>
      <c r="M478" s="169"/>
      <c r="N478" s="97">
        <f t="shared" si="74"/>
        <v>0</v>
      </c>
      <c r="O478" s="95"/>
      <c r="P478" s="97">
        <f t="shared" si="75"/>
        <v>0</v>
      </c>
      <c r="Q478" s="192"/>
      <c r="R478" s="194"/>
      <c r="S478" s="3"/>
      <c r="T478" s="112"/>
      <c r="U478" s="3"/>
      <c r="AA478" s="34">
        <f t="shared" si="77"/>
        <v>0</v>
      </c>
    </row>
    <row r="479" spans="1:27" s="2" customFormat="1" ht="11.25" customHeight="1">
      <c r="A479" s="52"/>
      <c r="B479" s="182"/>
      <c r="C479" s="183"/>
      <c r="D479" s="184"/>
      <c r="E479" s="180"/>
      <c r="F479" s="185"/>
      <c r="G479" s="184"/>
      <c r="H479" s="186"/>
      <c r="I479" s="28">
        <f t="shared" si="76"/>
        <v>0</v>
      </c>
      <c r="J479" s="53"/>
      <c r="K479" s="216"/>
      <c r="L479" s="203"/>
      <c r="M479" s="169"/>
      <c r="N479" s="97">
        <f t="shared" si="74"/>
        <v>0</v>
      </c>
      <c r="O479" s="95"/>
      <c r="P479" s="97">
        <f t="shared" si="75"/>
        <v>0</v>
      </c>
      <c r="Q479" s="192"/>
      <c r="R479" s="194"/>
      <c r="S479" s="3"/>
      <c r="T479" s="112"/>
      <c r="U479" s="3"/>
      <c r="AA479" s="34">
        <f t="shared" si="77"/>
        <v>0</v>
      </c>
    </row>
    <row r="480" spans="1:27" s="2" customFormat="1" ht="11.25" customHeight="1">
      <c r="A480" s="52"/>
      <c r="B480" s="182"/>
      <c r="C480" s="183"/>
      <c r="D480" s="184"/>
      <c r="E480" s="180"/>
      <c r="F480" s="185"/>
      <c r="G480" s="184"/>
      <c r="H480" s="186"/>
      <c r="I480" s="28">
        <f t="shared" si="76"/>
        <v>0</v>
      </c>
      <c r="J480" s="53"/>
      <c r="K480" s="216"/>
      <c r="L480" s="203"/>
      <c r="M480" s="169"/>
      <c r="N480" s="97">
        <f t="shared" si="74"/>
        <v>0</v>
      </c>
      <c r="O480" s="95"/>
      <c r="P480" s="97">
        <f t="shared" si="75"/>
        <v>0</v>
      </c>
      <c r="Q480" s="192"/>
      <c r="R480" s="194"/>
      <c r="S480" s="3"/>
      <c r="T480" s="112"/>
      <c r="U480" s="3"/>
      <c r="AA480" s="34">
        <f t="shared" si="77"/>
        <v>0</v>
      </c>
    </row>
    <row r="481" spans="1:27" s="8" customFormat="1" ht="11.25" customHeight="1">
      <c r="A481" s="41"/>
      <c r="B481" s="188"/>
      <c r="C481" s="189"/>
      <c r="D481" s="190"/>
      <c r="E481" s="181"/>
      <c r="F481" s="185"/>
      <c r="G481" s="184"/>
      <c r="H481" s="186"/>
      <c r="I481" s="28">
        <f t="shared" si="76"/>
        <v>0</v>
      </c>
      <c r="J481" s="28"/>
      <c r="K481" s="216"/>
      <c r="L481" s="204"/>
      <c r="M481" s="170"/>
      <c r="N481" s="97">
        <f t="shared" si="74"/>
        <v>0</v>
      </c>
      <c r="O481" s="95"/>
      <c r="P481" s="97">
        <f t="shared" si="75"/>
        <v>0</v>
      </c>
      <c r="Q481" s="192"/>
      <c r="R481" s="193"/>
      <c r="AA481" s="34">
        <f t="shared" si="77"/>
        <v>0</v>
      </c>
    </row>
    <row r="482" spans="1:27" s="2" customFormat="1" ht="11.25" customHeight="1">
      <c r="A482" s="52"/>
      <c r="B482" s="187"/>
      <c r="C482" s="183"/>
      <c r="D482" s="184"/>
      <c r="E482" s="180"/>
      <c r="F482" s="185"/>
      <c r="G482" s="184"/>
      <c r="H482" s="186"/>
      <c r="I482" s="28">
        <f t="shared" si="76"/>
        <v>0</v>
      </c>
      <c r="J482" s="53"/>
      <c r="K482" s="216"/>
      <c r="L482" s="203"/>
      <c r="M482" s="169"/>
      <c r="N482" s="97">
        <f t="shared" si="74"/>
        <v>0</v>
      </c>
      <c r="O482" s="95"/>
      <c r="P482" s="97">
        <f t="shared" si="75"/>
        <v>0</v>
      </c>
      <c r="Q482" s="192"/>
      <c r="R482" s="194"/>
      <c r="S482" s="3"/>
      <c r="T482" s="112"/>
      <c r="U482" s="3"/>
      <c r="AA482" s="34">
        <f t="shared" si="77"/>
        <v>0</v>
      </c>
    </row>
    <row r="483" spans="1:27" s="2" customFormat="1" ht="11.25" customHeight="1">
      <c r="A483" s="52"/>
      <c r="B483" s="182"/>
      <c r="C483" s="183"/>
      <c r="D483" s="184"/>
      <c r="E483" s="180"/>
      <c r="F483" s="185"/>
      <c r="G483" s="184"/>
      <c r="H483" s="186"/>
      <c r="I483" s="28">
        <f t="shared" si="76"/>
        <v>0</v>
      </c>
      <c r="J483" s="53"/>
      <c r="K483" s="216"/>
      <c r="L483" s="203"/>
      <c r="M483" s="169"/>
      <c r="N483" s="97">
        <f t="shared" si="74"/>
        <v>0</v>
      </c>
      <c r="O483" s="95"/>
      <c r="P483" s="97">
        <f t="shared" si="75"/>
        <v>0</v>
      </c>
      <c r="Q483" s="192"/>
      <c r="R483" s="194"/>
      <c r="S483" s="3"/>
      <c r="T483" s="112"/>
      <c r="U483" s="3"/>
      <c r="AA483" s="34">
        <f t="shared" si="77"/>
        <v>0</v>
      </c>
    </row>
    <row r="484" spans="1:27" s="2" customFormat="1" ht="11.25" customHeight="1">
      <c r="A484" s="52"/>
      <c r="B484" s="182"/>
      <c r="C484" s="183"/>
      <c r="D484" s="184"/>
      <c r="E484" s="180"/>
      <c r="F484" s="185"/>
      <c r="G484" s="184"/>
      <c r="H484" s="186"/>
      <c r="I484" s="28">
        <f t="shared" si="76"/>
        <v>0</v>
      </c>
      <c r="J484" s="53"/>
      <c r="K484" s="216"/>
      <c r="L484" s="203"/>
      <c r="M484" s="169"/>
      <c r="N484" s="97">
        <f t="shared" si="74"/>
        <v>0</v>
      </c>
      <c r="O484" s="95"/>
      <c r="P484" s="97">
        <f t="shared" si="75"/>
        <v>0</v>
      </c>
      <c r="Q484" s="192"/>
      <c r="R484" s="194"/>
      <c r="S484" s="3"/>
      <c r="T484" s="112"/>
      <c r="U484" s="3"/>
      <c r="AA484" s="34">
        <f t="shared" si="77"/>
        <v>0</v>
      </c>
    </row>
    <row r="485" spans="1:27" s="2" customFormat="1" ht="11.25" customHeight="1">
      <c r="A485" s="52"/>
      <c r="B485" s="182"/>
      <c r="C485" s="183"/>
      <c r="D485" s="184"/>
      <c r="E485" s="180"/>
      <c r="F485" s="185"/>
      <c r="G485" s="184"/>
      <c r="H485" s="186"/>
      <c r="I485" s="28">
        <f t="shared" si="76"/>
        <v>0</v>
      </c>
      <c r="J485" s="53"/>
      <c r="K485" s="216"/>
      <c r="L485" s="203"/>
      <c r="M485" s="169"/>
      <c r="N485" s="97">
        <f t="shared" si="74"/>
        <v>0</v>
      </c>
      <c r="O485" s="95"/>
      <c r="P485" s="97">
        <f t="shared" si="75"/>
        <v>0</v>
      </c>
      <c r="Q485" s="192"/>
      <c r="R485" s="194"/>
      <c r="S485" s="3"/>
      <c r="T485" s="112"/>
      <c r="U485" s="3"/>
      <c r="AA485" s="34">
        <f t="shared" si="77"/>
        <v>0</v>
      </c>
    </row>
    <row r="486" spans="1:27" s="8" customFormat="1" ht="11.25" customHeight="1" thickBot="1">
      <c r="A486" s="41"/>
      <c r="B486" s="85"/>
      <c r="C486" s="68"/>
      <c r="D486" s="228"/>
      <c r="E486" s="116"/>
      <c r="F486" s="234"/>
      <c r="G486" s="235"/>
      <c r="H486" s="236"/>
      <c r="I486" s="116">
        <f>K486</f>
        <v>0</v>
      </c>
      <c r="J486" s="227"/>
      <c r="K486" s="233"/>
      <c r="L486" s="231"/>
      <c r="M486" s="116"/>
      <c r="N486" s="97">
        <f t="shared" si="74"/>
        <v>0</v>
      </c>
      <c r="O486" s="95"/>
      <c r="P486" s="97">
        <f t="shared" si="75"/>
        <v>0</v>
      </c>
      <c r="Q486" s="97"/>
      <c r="R486" s="232"/>
      <c r="AA486" s="34">
        <f>AA487</f>
        <v>1</v>
      </c>
    </row>
    <row r="487" spans="1:27" s="8" customFormat="1" ht="15" thickBot="1" thickTop="1">
      <c r="A487" s="42"/>
      <c r="B487" s="18" t="s">
        <v>2213</v>
      </c>
      <c r="C487" s="67"/>
      <c r="D487" s="118"/>
      <c r="E487" s="119"/>
      <c r="F487" s="120"/>
      <c r="G487" s="121"/>
      <c r="H487" s="122"/>
      <c r="I487" s="122">
        <f>K487</f>
        <v>0</v>
      </c>
      <c r="J487" s="122"/>
      <c r="K487" s="217">
        <f>SUBTOTAL(9,K456:K486)</f>
        <v>0</v>
      </c>
      <c r="L487" s="30">
        <f>SUM(L458:L486)</f>
        <v>0</v>
      </c>
      <c r="M487" s="30">
        <f>SUM(M458:M486)</f>
        <v>0</v>
      </c>
      <c r="N487" s="81">
        <f t="shared" si="74"/>
        <v>0</v>
      </c>
      <c r="O487" s="81"/>
      <c r="P487" s="30">
        <f>SUBTOTAL(9,P456:P486)</f>
        <v>0</v>
      </c>
      <c r="Q487" s="81"/>
      <c r="R487" s="43"/>
      <c r="S487" s="99"/>
      <c r="U487" s="99"/>
      <c r="AA487" s="8">
        <f>IF(SUM(AA458:AA485)&gt;0,1,0)</f>
        <v>1</v>
      </c>
    </row>
    <row r="488" spans="1:27" s="8" customFormat="1" ht="11.25" customHeight="1" thickTop="1">
      <c r="A488" s="44"/>
      <c r="B488" s="15"/>
      <c r="C488" s="68"/>
      <c r="D488" s="76"/>
      <c r="E488" s="28"/>
      <c r="F488" s="65"/>
      <c r="G488" s="76"/>
      <c r="H488" s="113"/>
      <c r="I488" s="28"/>
      <c r="J488" s="28"/>
      <c r="K488" s="214"/>
      <c r="L488" s="201"/>
      <c r="M488" s="28"/>
      <c r="N488" s="95"/>
      <c r="O488" s="95"/>
      <c r="P488" s="95"/>
      <c r="Q488" s="79"/>
      <c r="R488" s="10"/>
      <c r="S488" s="11"/>
      <c r="U488" s="11"/>
      <c r="AA488" s="8">
        <f>+AA487</f>
        <v>1</v>
      </c>
    </row>
    <row r="489" spans="1:27" s="8" customFormat="1" ht="14.25">
      <c r="A489" s="45" t="s">
        <v>2115</v>
      </c>
      <c r="B489" s="123" t="s">
        <v>2170</v>
      </c>
      <c r="C489" s="124"/>
      <c r="D489" s="125"/>
      <c r="E489" s="31"/>
      <c r="F489" s="124"/>
      <c r="G489" s="125"/>
      <c r="H489" s="126"/>
      <c r="I489" s="31"/>
      <c r="J489" s="31"/>
      <c r="K489" s="218"/>
      <c r="L489" s="206"/>
      <c r="M489" s="31"/>
      <c r="N489" s="96"/>
      <c r="O489" s="96"/>
      <c r="P489" s="96"/>
      <c r="Q489" s="82"/>
      <c r="R489" s="127"/>
      <c r="S489" s="12"/>
      <c r="U489" s="12"/>
      <c r="AA489" s="8">
        <f>+AA520</f>
        <v>1</v>
      </c>
    </row>
    <row r="490" spans="1:27" s="8" customFormat="1" ht="11.25" customHeight="1">
      <c r="A490" s="41"/>
      <c r="B490" s="85"/>
      <c r="C490" s="68"/>
      <c r="D490" s="228"/>
      <c r="E490" s="116"/>
      <c r="F490" s="68"/>
      <c r="G490" s="228"/>
      <c r="H490" s="229"/>
      <c r="I490" s="116">
        <f>K490</f>
        <v>0</v>
      </c>
      <c r="J490" s="116"/>
      <c r="K490" s="233"/>
      <c r="L490" s="231"/>
      <c r="M490" s="116"/>
      <c r="N490" s="97">
        <f>P490*V$974</f>
        <v>0</v>
      </c>
      <c r="O490" s="95">
        <f>P490-N490</f>
        <v>0</v>
      </c>
      <c r="P490" s="97">
        <f aca="true" t="shared" si="78" ref="P490:P519">K490-M490-L490</f>
        <v>0</v>
      </c>
      <c r="Q490" s="97"/>
      <c r="R490" s="232"/>
      <c r="S490" s="11"/>
      <c r="U490" s="11"/>
      <c r="AA490" s="8">
        <f>AA489</f>
        <v>1</v>
      </c>
    </row>
    <row r="491" spans="1:27" s="8" customFormat="1" ht="11.25" customHeight="1">
      <c r="A491" s="40"/>
      <c r="B491" s="188" t="s">
        <v>2179</v>
      </c>
      <c r="C491" s="191"/>
      <c r="D491" s="190"/>
      <c r="E491" s="181"/>
      <c r="F491" s="185"/>
      <c r="G491" s="184"/>
      <c r="H491" s="186"/>
      <c r="I491" s="28">
        <f aca="true" t="shared" si="79" ref="I491:I519">K491</f>
        <v>0</v>
      </c>
      <c r="J491" s="28"/>
      <c r="K491" s="216"/>
      <c r="L491" s="204"/>
      <c r="M491" s="170"/>
      <c r="N491" s="97">
        <f aca="true" t="shared" si="80" ref="N491:N520">P491</f>
        <v>0</v>
      </c>
      <c r="O491" s="95"/>
      <c r="P491" s="97">
        <f t="shared" si="78"/>
        <v>0</v>
      </c>
      <c r="Q491" s="192"/>
      <c r="R491" s="193"/>
      <c r="S491" s="12"/>
      <c r="U491" s="12"/>
      <c r="AA491" s="8">
        <f aca="true" t="shared" si="81" ref="AA491:AA518">IF(OR(B491&lt;&gt;0,C491&lt;&gt;0),1,0)</f>
        <v>1</v>
      </c>
    </row>
    <row r="492" spans="1:27" s="2" customFormat="1" ht="11.25" customHeight="1">
      <c r="A492" s="52"/>
      <c r="B492" s="182"/>
      <c r="C492" s="183"/>
      <c r="D492" s="184"/>
      <c r="E492" s="180"/>
      <c r="F492" s="185"/>
      <c r="G492" s="184"/>
      <c r="H492" s="186"/>
      <c r="I492" s="28">
        <f t="shared" si="79"/>
        <v>0</v>
      </c>
      <c r="J492" s="53"/>
      <c r="K492" s="216"/>
      <c r="L492" s="203"/>
      <c r="M492" s="169"/>
      <c r="N492" s="97">
        <f t="shared" si="80"/>
        <v>0</v>
      </c>
      <c r="O492" s="95"/>
      <c r="P492" s="97">
        <f t="shared" si="78"/>
        <v>0</v>
      </c>
      <c r="Q492" s="192"/>
      <c r="R492" s="194"/>
      <c r="S492" s="3"/>
      <c r="T492" s="112"/>
      <c r="U492" s="3"/>
      <c r="AA492" s="34">
        <f t="shared" si="81"/>
        <v>0</v>
      </c>
    </row>
    <row r="493" spans="1:27" s="2" customFormat="1" ht="11.25" customHeight="1">
      <c r="A493" s="52"/>
      <c r="B493" s="182"/>
      <c r="C493" s="183"/>
      <c r="D493" s="184"/>
      <c r="E493" s="180"/>
      <c r="F493" s="185"/>
      <c r="G493" s="184"/>
      <c r="H493" s="186"/>
      <c r="I493" s="28">
        <f t="shared" si="79"/>
        <v>0</v>
      </c>
      <c r="J493" s="53"/>
      <c r="K493" s="216"/>
      <c r="L493" s="203"/>
      <c r="M493" s="169"/>
      <c r="N493" s="97">
        <f t="shared" si="80"/>
        <v>0</v>
      </c>
      <c r="O493" s="95"/>
      <c r="P493" s="97">
        <f t="shared" si="78"/>
        <v>0</v>
      </c>
      <c r="Q493" s="192"/>
      <c r="R493" s="194"/>
      <c r="S493" s="3"/>
      <c r="T493" s="112"/>
      <c r="U493" s="3"/>
      <c r="AA493" s="34">
        <f t="shared" si="81"/>
        <v>0</v>
      </c>
    </row>
    <row r="494" spans="1:27" s="2" customFormat="1" ht="11.25" customHeight="1">
      <c r="A494" s="52"/>
      <c r="B494" s="182"/>
      <c r="C494" s="183"/>
      <c r="D494" s="184"/>
      <c r="E494" s="180"/>
      <c r="F494" s="185"/>
      <c r="G494" s="184"/>
      <c r="H494" s="186"/>
      <c r="I494" s="28">
        <f t="shared" si="79"/>
        <v>0</v>
      </c>
      <c r="J494" s="53"/>
      <c r="K494" s="216"/>
      <c r="L494" s="203"/>
      <c r="M494" s="169"/>
      <c r="N494" s="97">
        <f t="shared" si="80"/>
        <v>0</v>
      </c>
      <c r="O494" s="95"/>
      <c r="P494" s="97">
        <f t="shared" si="78"/>
        <v>0</v>
      </c>
      <c r="Q494" s="192"/>
      <c r="R494" s="194"/>
      <c r="S494" s="3"/>
      <c r="T494" s="112"/>
      <c r="U494" s="3"/>
      <c r="AA494" s="34">
        <f t="shared" si="81"/>
        <v>0</v>
      </c>
    </row>
    <row r="495" spans="1:27" s="2" customFormat="1" ht="11.25" customHeight="1">
      <c r="A495" s="52"/>
      <c r="B495" s="187"/>
      <c r="C495" s="183"/>
      <c r="D495" s="184"/>
      <c r="E495" s="180"/>
      <c r="F495" s="185"/>
      <c r="G495" s="184"/>
      <c r="H495" s="186"/>
      <c r="I495" s="28">
        <f t="shared" si="79"/>
        <v>0</v>
      </c>
      <c r="J495" s="53"/>
      <c r="K495" s="216"/>
      <c r="L495" s="203"/>
      <c r="M495" s="169"/>
      <c r="N495" s="97">
        <f t="shared" si="80"/>
        <v>0</v>
      </c>
      <c r="O495" s="95"/>
      <c r="P495" s="97">
        <f t="shared" si="78"/>
        <v>0</v>
      </c>
      <c r="Q495" s="192"/>
      <c r="R495" s="194"/>
      <c r="S495" s="3"/>
      <c r="T495" s="112"/>
      <c r="U495" s="3"/>
      <c r="AA495" s="34">
        <f t="shared" si="81"/>
        <v>0</v>
      </c>
    </row>
    <row r="496" spans="1:27" s="2" customFormat="1" ht="11.25" customHeight="1">
      <c r="A496" s="52"/>
      <c r="B496" s="182"/>
      <c r="C496" s="183"/>
      <c r="D496" s="184"/>
      <c r="E496" s="180"/>
      <c r="F496" s="185"/>
      <c r="G496" s="184"/>
      <c r="H496" s="186"/>
      <c r="I496" s="28">
        <f t="shared" si="79"/>
        <v>0</v>
      </c>
      <c r="J496" s="53"/>
      <c r="K496" s="216"/>
      <c r="L496" s="203"/>
      <c r="M496" s="169"/>
      <c r="N496" s="97">
        <f t="shared" si="80"/>
        <v>0</v>
      </c>
      <c r="O496" s="95"/>
      <c r="P496" s="97">
        <f t="shared" si="78"/>
        <v>0</v>
      </c>
      <c r="Q496" s="192"/>
      <c r="R496" s="194"/>
      <c r="S496" s="3"/>
      <c r="T496" s="112"/>
      <c r="U496" s="3"/>
      <c r="AA496" s="34">
        <f t="shared" si="81"/>
        <v>0</v>
      </c>
    </row>
    <row r="497" spans="1:27" s="2" customFormat="1" ht="11.25" customHeight="1">
      <c r="A497" s="52"/>
      <c r="B497" s="182"/>
      <c r="C497" s="183"/>
      <c r="D497" s="184"/>
      <c r="E497" s="180"/>
      <c r="F497" s="185"/>
      <c r="G497" s="184"/>
      <c r="H497" s="186"/>
      <c r="I497" s="28">
        <f t="shared" si="79"/>
        <v>0</v>
      </c>
      <c r="J497" s="53"/>
      <c r="K497" s="216"/>
      <c r="L497" s="203"/>
      <c r="M497" s="169"/>
      <c r="N497" s="97">
        <f t="shared" si="80"/>
        <v>0</v>
      </c>
      <c r="O497" s="95"/>
      <c r="P497" s="97">
        <f t="shared" si="78"/>
        <v>0</v>
      </c>
      <c r="Q497" s="192"/>
      <c r="R497" s="194"/>
      <c r="S497" s="3"/>
      <c r="T497" s="112"/>
      <c r="U497" s="3"/>
      <c r="AA497" s="34">
        <f t="shared" si="81"/>
        <v>0</v>
      </c>
    </row>
    <row r="498" spans="1:27" s="2" customFormat="1" ht="11.25" customHeight="1">
      <c r="A498" s="52"/>
      <c r="B498" s="182"/>
      <c r="C498" s="183"/>
      <c r="D498" s="184"/>
      <c r="E498" s="180"/>
      <c r="F498" s="185"/>
      <c r="G498" s="184"/>
      <c r="H498" s="186"/>
      <c r="I498" s="28">
        <f t="shared" si="79"/>
        <v>0</v>
      </c>
      <c r="J498" s="53"/>
      <c r="K498" s="216"/>
      <c r="L498" s="203"/>
      <c r="M498" s="169"/>
      <c r="N498" s="97">
        <f t="shared" si="80"/>
        <v>0</v>
      </c>
      <c r="O498" s="95"/>
      <c r="P498" s="97">
        <f t="shared" si="78"/>
        <v>0</v>
      </c>
      <c r="Q498" s="192"/>
      <c r="R498" s="194"/>
      <c r="S498" s="3"/>
      <c r="T498" s="112"/>
      <c r="U498" s="3"/>
      <c r="AA498" s="34">
        <f t="shared" si="81"/>
        <v>0</v>
      </c>
    </row>
    <row r="499" spans="1:27" s="2" customFormat="1" ht="11.25" customHeight="1">
      <c r="A499" s="52"/>
      <c r="B499" s="187"/>
      <c r="C499" s="183"/>
      <c r="D499" s="184"/>
      <c r="E499" s="180"/>
      <c r="F499" s="185"/>
      <c r="G499" s="184"/>
      <c r="H499" s="186"/>
      <c r="I499" s="28">
        <f t="shared" si="79"/>
        <v>0</v>
      </c>
      <c r="J499" s="53"/>
      <c r="K499" s="216"/>
      <c r="L499" s="203"/>
      <c r="M499" s="169"/>
      <c r="N499" s="97">
        <f t="shared" si="80"/>
        <v>0</v>
      </c>
      <c r="O499" s="95"/>
      <c r="P499" s="97">
        <f t="shared" si="78"/>
        <v>0</v>
      </c>
      <c r="Q499" s="192"/>
      <c r="R499" s="194"/>
      <c r="S499" s="3"/>
      <c r="T499" s="112"/>
      <c r="U499" s="3"/>
      <c r="AA499" s="34">
        <f t="shared" si="81"/>
        <v>0</v>
      </c>
    </row>
    <row r="500" spans="1:27" s="2" customFormat="1" ht="11.25" customHeight="1">
      <c r="A500" s="52"/>
      <c r="B500" s="182"/>
      <c r="C500" s="183"/>
      <c r="D500" s="184"/>
      <c r="E500" s="180"/>
      <c r="F500" s="185"/>
      <c r="G500" s="184"/>
      <c r="H500" s="186"/>
      <c r="I500" s="28">
        <f t="shared" si="79"/>
        <v>0</v>
      </c>
      <c r="J500" s="53"/>
      <c r="K500" s="216"/>
      <c r="L500" s="203"/>
      <c r="M500" s="169"/>
      <c r="N500" s="97">
        <f t="shared" si="80"/>
        <v>0</v>
      </c>
      <c r="O500" s="95"/>
      <c r="P500" s="97">
        <f t="shared" si="78"/>
        <v>0</v>
      </c>
      <c r="Q500" s="192"/>
      <c r="R500" s="194"/>
      <c r="S500" s="3"/>
      <c r="T500" s="112"/>
      <c r="U500" s="3"/>
      <c r="AA500" s="34">
        <f t="shared" si="81"/>
        <v>0</v>
      </c>
    </row>
    <row r="501" spans="1:27" s="2" customFormat="1" ht="11.25" customHeight="1">
      <c r="A501" s="52"/>
      <c r="B501" s="182"/>
      <c r="C501" s="183"/>
      <c r="D501" s="184"/>
      <c r="E501" s="180"/>
      <c r="F501" s="185"/>
      <c r="G501" s="184"/>
      <c r="H501" s="186"/>
      <c r="I501" s="28">
        <f t="shared" si="79"/>
        <v>0</v>
      </c>
      <c r="J501" s="53"/>
      <c r="K501" s="216"/>
      <c r="L501" s="203"/>
      <c r="M501" s="169"/>
      <c r="N501" s="97">
        <f t="shared" si="80"/>
        <v>0</v>
      </c>
      <c r="O501" s="95"/>
      <c r="P501" s="97">
        <f t="shared" si="78"/>
        <v>0</v>
      </c>
      <c r="Q501" s="192"/>
      <c r="R501" s="194"/>
      <c r="S501" s="3"/>
      <c r="T501" s="112"/>
      <c r="U501" s="3"/>
      <c r="AA501" s="34">
        <f t="shared" si="81"/>
        <v>0</v>
      </c>
    </row>
    <row r="502" spans="1:27" s="2" customFormat="1" ht="11.25" customHeight="1">
      <c r="A502" s="52"/>
      <c r="B502" s="182"/>
      <c r="C502" s="183"/>
      <c r="D502" s="184"/>
      <c r="E502" s="180"/>
      <c r="F502" s="185"/>
      <c r="G502" s="184"/>
      <c r="H502" s="186"/>
      <c r="I502" s="28">
        <f t="shared" si="79"/>
        <v>0</v>
      </c>
      <c r="J502" s="53"/>
      <c r="K502" s="216"/>
      <c r="L502" s="203"/>
      <c r="M502" s="169"/>
      <c r="N502" s="97">
        <f t="shared" si="80"/>
        <v>0</v>
      </c>
      <c r="O502" s="95"/>
      <c r="P502" s="97">
        <f t="shared" si="78"/>
        <v>0</v>
      </c>
      <c r="Q502" s="192"/>
      <c r="R502" s="194"/>
      <c r="S502" s="3"/>
      <c r="T502" s="112"/>
      <c r="U502" s="3"/>
      <c r="AA502" s="34">
        <f t="shared" si="81"/>
        <v>0</v>
      </c>
    </row>
    <row r="503" spans="1:27" s="2" customFormat="1" ht="11.25" customHeight="1">
      <c r="A503" s="52"/>
      <c r="B503" s="182"/>
      <c r="C503" s="183"/>
      <c r="D503" s="184"/>
      <c r="E503" s="180"/>
      <c r="F503" s="185"/>
      <c r="G503" s="184"/>
      <c r="H503" s="186"/>
      <c r="I503" s="28">
        <f t="shared" si="79"/>
        <v>0</v>
      </c>
      <c r="J503" s="53"/>
      <c r="K503" s="216"/>
      <c r="L503" s="203"/>
      <c r="M503" s="169"/>
      <c r="N503" s="97">
        <f t="shared" si="80"/>
        <v>0</v>
      </c>
      <c r="O503" s="95"/>
      <c r="P503" s="97">
        <f t="shared" si="78"/>
        <v>0</v>
      </c>
      <c r="Q503" s="192"/>
      <c r="R503" s="194"/>
      <c r="S503" s="3"/>
      <c r="T503" s="112"/>
      <c r="U503" s="3"/>
      <c r="AA503" s="34">
        <f t="shared" si="81"/>
        <v>0</v>
      </c>
    </row>
    <row r="504" spans="1:27" s="2" customFormat="1" ht="11.25" customHeight="1">
      <c r="A504" s="52"/>
      <c r="B504" s="182"/>
      <c r="C504" s="183"/>
      <c r="D504" s="184"/>
      <c r="E504" s="180"/>
      <c r="F504" s="185"/>
      <c r="G504" s="184"/>
      <c r="H504" s="186"/>
      <c r="I504" s="28">
        <f t="shared" si="79"/>
        <v>0</v>
      </c>
      <c r="J504" s="53"/>
      <c r="K504" s="216"/>
      <c r="L504" s="203"/>
      <c r="M504" s="169"/>
      <c r="N504" s="97">
        <f t="shared" si="80"/>
        <v>0</v>
      </c>
      <c r="O504" s="95"/>
      <c r="P504" s="97">
        <f t="shared" si="78"/>
        <v>0</v>
      </c>
      <c r="Q504" s="192"/>
      <c r="R504" s="194"/>
      <c r="S504" s="3"/>
      <c r="T504" s="112"/>
      <c r="U504" s="3"/>
      <c r="AA504" s="34">
        <f t="shared" si="81"/>
        <v>0</v>
      </c>
    </row>
    <row r="505" spans="1:27" s="2" customFormat="1" ht="11.25" customHeight="1">
      <c r="A505" s="52"/>
      <c r="B505" s="182"/>
      <c r="C505" s="183"/>
      <c r="D505" s="184"/>
      <c r="E505" s="180"/>
      <c r="F505" s="185"/>
      <c r="G505" s="184"/>
      <c r="H505" s="186"/>
      <c r="I505" s="28">
        <f t="shared" si="79"/>
        <v>0</v>
      </c>
      <c r="J505" s="53"/>
      <c r="K505" s="216"/>
      <c r="L505" s="203"/>
      <c r="M505" s="169"/>
      <c r="N505" s="97">
        <f t="shared" si="80"/>
        <v>0</v>
      </c>
      <c r="O505" s="95"/>
      <c r="P505" s="97">
        <f t="shared" si="78"/>
        <v>0</v>
      </c>
      <c r="Q505" s="192"/>
      <c r="R505" s="194"/>
      <c r="S505" s="3"/>
      <c r="T505" s="112"/>
      <c r="U505" s="3"/>
      <c r="AA505" s="34">
        <f t="shared" si="81"/>
        <v>0</v>
      </c>
    </row>
    <row r="506" spans="1:27" s="2" customFormat="1" ht="11.25" customHeight="1">
      <c r="A506" s="52"/>
      <c r="B506" s="187"/>
      <c r="C506" s="183"/>
      <c r="D506" s="184"/>
      <c r="E506" s="180"/>
      <c r="F506" s="185"/>
      <c r="G506" s="184"/>
      <c r="H506" s="186"/>
      <c r="I506" s="28">
        <f t="shared" si="79"/>
        <v>0</v>
      </c>
      <c r="J506" s="53"/>
      <c r="K506" s="216"/>
      <c r="L506" s="203"/>
      <c r="M506" s="169"/>
      <c r="N506" s="97">
        <f t="shared" si="80"/>
        <v>0</v>
      </c>
      <c r="O506" s="95"/>
      <c r="P506" s="97">
        <f t="shared" si="78"/>
        <v>0</v>
      </c>
      <c r="Q506" s="192"/>
      <c r="R506" s="194"/>
      <c r="S506" s="3"/>
      <c r="T506" s="112"/>
      <c r="U506" s="3"/>
      <c r="AA506" s="34">
        <f t="shared" si="81"/>
        <v>0</v>
      </c>
    </row>
    <row r="507" spans="1:27" s="2" customFormat="1" ht="11.25" customHeight="1">
      <c r="A507" s="52"/>
      <c r="B507" s="182"/>
      <c r="C507" s="183"/>
      <c r="D507" s="184"/>
      <c r="E507" s="180"/>
      <c r="F507" s="185"/>
      <c r="G507" s="184"/>
      <c r="H507" s="186"/>
      <c r="I507" s="28">
        <f t="shared" si="79"/>
        <v>0</v>
      </c>
      <c r="J507" s="53"/>
      <c r="K507" s="216"/>
      <c r="L507" s="203"/>
      <c r="M507" s="169"/>
      <c r="N507" s="97">
        <f t="shared" si="80"/>
        <v>0</v>
      </c>
      <c r="O507" s="95"/>
      <c r="P507" s="97">
        <f t="shared" si="78"/>
        <v>0</v>
      </c>
      <c r="Q507" s="192"/>
      <c r="R507" s="194"/>
      <c r="S507" s="3"/>
      <c r="T507" s="112"/>
      <c r="U507" s="3"/>
      <c r="AA507" s="34">
        <f t="shared" si="81"/>
        <v>0</v>
      </c>
    </row>
    <row r="508" spans="1:27" s="2" customFormat="1" ht="11.25" customHeight="1">
      <c r="A508" s="52"/>
      <c r="B508" s="182"/>
      <c r="C508" s="183"/>
      <c r="D508" s="184"/>
      <c r="E508" s="180"/>
      <c r="F508" s="185"/>
      <c r="G508" s="184"/>
      <c r="H508" s="186"/>
      <c r="I508" s="28">
        <f t="shared" si="79"/>
        <v>0</v>
      </c>
      <c r="J508" s="53"/>
      <c r="K508" s="216"/>
      <c r="L508" s="203"/>
      <c r="M508" s="169"/>
      <c r="N508" s="97">
        <f t="shared" si="80"/>
        <v>0</v>
      </c>
      <c r="O508" s="95"/>
      <c r="P508" s="97">
        <f t="shared" si="78"/>
        <v>0</v>
      </c>
      <c r="Q508" s="192"/>
      <c r="R508" s="194"/>
      <c r="S508" s="3"/>
      <c r="T508" s="112"/>
      <c r="U508" s="3"/>
      <c r="AA508" s="34">
        <f t="shared" si="81"/>
        <v>0</v>
      </c>
    </row>
    <row r="509" spans="1:27" s="2" customFormat="1" ht="11.25" customHeight="1">
      <c r="A509" s="52"/>
      <c r="B509" s="182"/>
      <c r="C509" s="183"/>
      <c r="D509" s="184"/>
      <c r="E509" s="180"/>
      <c r="F509" s="185"/>
      <c r="G509" s="184"/>
      <c r="H509" s="186"/>
      <c r="I509" s="28">
        <f t="shared" si="79"/>
        <v>0</v>
      </c>
      <c r="J509" s="53"/>
      <c r="K509" s="216"/>
      <c r="L509" s="203"/>
      <c r="M509" s="169"/>
      <c r="N509" s="97">
        <f t="shared" si="80"/>
        <v>0</v>
      </c>
      <c r="O509" s="95"/>
      <c r="P509" s="97">
        <f t="shared" si="78"/>
        <v>0</v>
      </c>
      <c r="Q509" s="192"/>
      <c r="R509" s="194"/>
      <c r="S509" s="3"/>
      <c r="T509" s="112"/>
      <c r="U509" s="3"/>
      <c r="AA509" s="34">
        <f t="shared" si="81"/>
        <v>0</v>
      </c>
    </row>
    <row r="510" spans="1:27" s="2" customFormat="1" ht="11.25" customHeight="1">
      <c r="A510" s="52"/>
      <c r="B510" s="187"/>
      <c r="C510" s="183"/>
      <c r="D510" s="184"/>
      <c r="E510" s="180"/>
      <c r="F510" s="185"/>
      <c r="G510" s="184"/>
      <c r="H510" s="186"/>
      <c r="I510" s="28">
        <f t="shared" si="79"/>
        <v>0</v>
      </c>
      <c r="J510" s="53"/>
      <c r="K510" s="216"/>
      <c r="L510" s="203"/>
      <c r="M510" s="169"/>
      <c r="N510" s="97">
        <f t="shared" si="80"/>
        <v>0</v>
      </c>
      <c r="O510" s="95"/>
      <c r="P510" s="97">
        <f t="shared" si="78"/>
        <v>0</v>
      </c>
      <c r="Q510" s="192"/>
      <c r="R510" s="194"/>
      <c r="S510" s="3"/>
      <c r="T510" s="112"/>
      <c r="U510" s="3"/>
      <c r="AA510" s="34">
        <f t="shared" si="81"/>
        <v>0</v>
      </c>
    </row>
    <row r="511" spans="1:27" s="2" customFormat="1" ht="11.25" customHeight="1">
      <c r="A511" s="52"/>
      <c r="B511" s="182"/>
      <c r="C511" s="183"/>
      <c r="D511" s="184"/>
      <c r="E511" s="180"/>
      <c r="F511" s="185"/>
      <c r="G511" s="184"/>
      <c r="H511" s="186"/>
      <c r="I511" s="28">
        <f t="shared" si="79"/>
        <v>0</v>
      </c>
      <c r="J511" s="53"/>
      <c r="K511" s="216"/>
      <c r="L511" s="203"/>
      <c r="M511" s="169"/>
      <c r="N511" s="97">
        <f t="shared" si="80"/>
        <v>0</v>
      </c>
      <c r="O511" s="95"/>
      <c r="P511" s="97">
        <f t="shared" si="78"/>
        <v>0</v>
      </c>
      <c r="Q511" s="192"/>
      <c r="R511" s="194"/>
      <c r="S511" s="3"/>
      <c r="T511" s="112"/>
      <c r="U511" s="3"/>
      <c r="AA511" s="34">
        <f t="shared" si="81"/>
        <v>0</v>
      </c>
    </row>
    <row r="512" spans="1:27" s="2" customFormat="1" ht="11.25" customHeight="1">
      <c r="A512" s="52"/>
      <c r="B512" s="182"/>
      <c r="C512" s="183"/>
      <c r="D512" s="184"/>
      <c r="E512" s="180"/>
      <c r="F512" s="185"/>
      <c r="G512" s="184"/>
      <c r="H512" s="186"/>
      <c r="I512" s="28">
        <f t="shared" si="79"/>
        <v>0</v>
      </c>
      <c r="J512" s="53"/>
      <c r="K512" s="216"/>
      <c r="L512" s="203"/>
      <c r="M512" s="169"/>
      <c r="N512" s="97">
        <f t="shared" si="80"/>
        <v>0</v>
      </c>
      <c r="O512" s="95"/>
      <c r="P512" s="97">
        <f t="shared" si="78"/>
        <v>0</v>
      </c>
      <c r="Q512" s="192"/>
      <c r="R512" s="194"/>
      <c r="S512" s="3"/>
      <c r="T512" s="112"/>
      <c r="U512" s="3"/>
      <c r="AA512" s="34">
        <f t="shared" si="81"/>
        <v>0</v>
      </c>
    </row>
    <row r="513" spans="1:27" s="2" customFormat="1" ht="11.25" customHeight="1">
      <c r="A513" s="52"/>
      <c r="B513" s="182"/>
      <c r="C513" s="183"/>
      <c r="D513" s="184"/>
      <c r="E513" s="180"/>
      <c r="F513" s="185"/>
      <c r="G513" s="184"/>
      <c r="H513" s="186"/>
      <c r="I513" s="28">
        <f t="shared" si="79"/>
        <v>0</v>
      </c>
      <c r="J513" s="53"/>
      <c r="K513" s="216"/>
      <c r="L513" s="203"/>
      <c r="M513" s="169"/>
      <c r="N513" s="97">
        <f t="shared" si="80"/>
        <v>0</v>
      </c>
      <c r="O513" s="95"/>
      <c r="P513" s="97">
        <f t="shared" si="78"/>
        <v>0</v>
      </c>
      <c r="Q513" s="192"/>
      <c r="R513" s="194"/>
      <c r="S513" s="3"/>
      <c r="T513" s="112"/>
      <c r="U513" s="3"/>
      <c r="AA513" s="34">
        <f t="shared" si="81"/>
        <v>0</v>
      </c>
    </row>
    <row r="514" spans="1:27" s="8" customFormat="1" ht="11.25" customHeight="1">
      <c r="A514" s="41"/>
      <c r="B514" s="188"/>
      <c r="C514" s="189"/>
      <c r="D514" s="190"/>
      <c r="E514" s="181"/>
      <c r="F514" s="185"/>
      <c r="G514" s="184"/>
      <c r="H514" s="186"/>
      <c r="I514" s="28">
        <f t="shared" si="79"/>
        <v>0</v>
      </c>
      <c r="J514" s="28"/>
      <c r="K514" s="216"/>
      <c r="L514" s="204"/>
      <c r="M514" s="170"/>
      <c r="N514" s="97">
        <f t="shared" si="80"/>
        <v>0</v>
      </c>
      <c r="O514" s="95"/>
      <c r="P514" s="97">
        <f t="shared" si="78"/>
        <v>0</v>
      </c>
      <c r="Q514" s="192"/>
      <c r="R514" s="193"/>
      <c r="AA514" s="34">
        <f t="shared" si="81"/>
        <v>0</v>
      </c>
    </row>
    <row r="515" spans="1:27" s="2" customFormat="1" ht="11.25" customHeight="1">
      <c r="A515" s="52"/>
      <c r="B515" s="187"/>
      <c r="C515" s="183"/>
      <c r="D515" s="184"/>
      <c r="E515" s="180"/>
      <c r="F515" s="185"/>
      <c r="G515" s="184"/>
      <c r="H515" s="186"/>
      <c r="I515" s="28">
        <f t="shared" si="79"/>
        <v>0</v>
      </c>
      <c r="J515" s="53"/>
      <c r="K515" s="216"/>
      <c r="L515" s="203"/>
      <c r="M515" s="169"/>
      <c r="N515" s="97">
        <f t="shared" si="80"/>
        <v>0</v>
      </c>
      <c r="O515" s="95"/>
      <c r="P515" s="97">
        <f t="shared" si="78"/>
        <v>0</v>
      </c>
      <c r="Q515" s="192"/>
      <c r="R515" s="194"/>
      <c r="S515" s="3"/>
      <c r="T515" s="112"/>
      <c r="U515" s="3"/>
      <c r="AA515" s="34">
        <f t="shared" si="81"/>
        <v>0</v>
      </c>
    </row>
    <row r="516" spans="1:27" s="2" customFormat="1" ht="11.25" customHeight="1">
      <c r="A516" s="52"/>
      <c r="B516" s="182"/>
      <c r="C516" s="183"/>
      <c r="D516" s="184"/>
      <c r="E516" s="180"/>
      <c r="F516" s="185"/>
      <c r="G516" s="184"/>
      <c r="H516" s="186"/>
      <c r="I516" s="28">
        <f t="shared" si="79"/>
        <v>0</v>
      </c>
      <c r="J516" s="53"/>
      <c r="K516" s="216"/>
      <c r="L516" s="203"/>
      <c r="M516" s="169"/>
      <c r="N516" s="97">
        <f t="shared" si="80"/>
        <v>0</v>
      </c>
      <c r="O516" s="95"/>
      <c r="P516" s="97">
        <f t="shared" si="78"/>
        <v>0</v>
      </c>
      <c r="Q516" s="192"/>
      <c r="R516" s="194"/>
      <c r="S516" s="3"/>
      <c r="T516" s="112"/>
      <c r="U516" s="3"/>
      <c r="AA516" s="34">
        <f t="shared" si="81"/>
        <v>0</v>
      </c>
    </row>
    <row r="517" spans="1:27" s="2" customFormat="1" ht="11.25" customHeight="1">
      <c r="A517" s="52"/>
      <c r="B517" s="182"/>
      <c r="C517" s="183"/>
      <c r="D517" s="184"/>
      <c r="E517" s="180"/>
      <c r="F517" s="185"/>
      <c r="G517" s="184"/>
      <c r="H517" s="186"/>
      <c r="I517" s="28">
        <f t="shared" si="79"/>
        <v>0</v>
      </c>
      <c r="J517" s="53"/>
      <c r="K517" s="216"/>
      <c r="L517" s="203"/>
      <c r="M517" s="169"/>
      <c r="N517" s="97">
        <f t="shared" si="80"/>
        <v>0</v>
      </c>
      <c r="O517" s="95"/>
      <c r="P517" s="97">
        <f t="shared" si="78"/>
        <v>0</v>
      </c>
      <c r="Q517" s="192"/>
      <c r="R517" s="194"/>
      <c r="S517" s="3"/>
      <c r="T517" s="112"/>
      <c r="U517" s="3"/>
      <c r="AA517" s="34">
        <f t="shared" si="81"/>
        <v>0</v>
      </c>
    </row>
    <row r="518" spans="1:27" s="2" customFormat="1" ht="11.25" customHeight="1">
      <c r="A518" s="52"/>
      <c r="B518" s="182"/>
      <c r="C518" s="183"/>
      <c r="D518" s="184"/>
      <c r="E518" s="180"/>
      <c r="F518" s="185"/>
      <c r="G518" s="184"/>
      <c r="H518" s="186"/>
      <c r="I518" s="28">
        <f t="shared" si="79"/>
        <v>0</v>
      </c>
      <c r="J518" s="53"/>
      <c r="K518" s="216"/>
      <c r="L518" s="203"/>
      <c r="M518" s="169"/>
      <c r="N518" s="97">
        <f t="shared" si="80"/>
        <v>0</v>
      </c>
      <c r="O518" s="95"/>
      <c r="P518" s="97">
        <f t="shared" si="78"/>
        <v>0</v>
      </c>
      <c r="Q518" s="192"/>
      <c r="R518" s="194"/>
      <c r="S518" s="3"/>
      <c r="T518" s="112"/>
      <c r="U518" s="3"/>
      <c r="AA518" s="34">
        <f t="shared" si="81"/>
        <v>0</v>
      </c>
    </row>
    <row r="519" spans="1:27" s="8" customFormat="1" ht="11.25" customHeight="1" thickBot="1">
      <c r="A519" s="41"/>
      <c r="B519" s="85"/>
      <c r="C519" s="68"/>
      <c r="D519" s="228"/>
      <c r="E519" s="116"/>
      <c r="F519" s="234"/>
      <c r="G519" s="235"/>
      <c r="H519" s="236"/>
      <c r="I519" s="116">
        <f t="shared" si="79"/>
        <v>0</v>
      </c>
      <c r="J519" s="116"/>
      <c r="K519" s="233"/>
      <c r="L519" s="231"/>
      <c r="M519" s="116"/>
      <c r="N519" s="97">
        <f t="shared" si="80"/>
        <v>0</v>
      </c>
      <c r="O519" s="95"/>
      <c r="P519" s="97">
        <f t="shared" si="78"/>
        <v>0</v>
      </c>
      <c r="Q519" s="97"/>
      <c r="R519" s="232"/>
      <c r="AA519" s="34">
        <f>AA520</f>
        <v>1</v>
      </c>
    </row>
    <row r="520" spans="1:27" s="8" customFormat="1" ht="15" thickBot="1" thickTop="1">
      <c r="A520" s="42"/>
      <c r="B520" s="18" t="s">
        <v>2214</v>
      </c>
      <c r="C520" s="67"/>
      <c r="D520" s="118"/>
      <c r="E520" s="119"/>
      <c r="F520" s="120"/>
      <c r="G520" s="121"/>
      <c r="H520" s="122"/>
      <c r="I520" s="30">
        <f>SUBTOTAL(9,I489:I519)</f>
        <v>0</v>
      </c>
      <c r="J520" s="30">
        <f>SUBTOTAL(9,J489:J519)</f>
        <v>0</v>
      </c>
      <c r="K520" s="217">
        <f>SUBTOTAL(9,K489:K519)</f>
        <v>0</v>
      </c>
      <c r="L520" s="30">
        <f>SUM(L491:L519)</f>
        <v>0</v>
      </c>
      <c r="M520" s="30">
        <f>SUM(M491:M519)</f>
        <v>0</v>
      </c>
      <c r="N520" s="81">
        <f t="shared" si="80"/>
        <v>0</v>
      </c>
      <c r="O520" s="81"/>
      <c r="P520" s="30">
        <f>SUBTOTAL(9,P489:P519)</f>
        <v>0</v>
      </c>
      <c r="Q520" s="81"/>
      <c r="R520" s="43"/>
      <c r="S520" s="99"/>
      <c r="U520" s="99"/>
      <c r="AA520" s="8">
        <f>IF(SUM(AA491:AA518)&gt;0,1,0)</f>
        <v>1</v>
      </c>
    </row>
    <row r="521" spans="1:27" s="8" customFormat="1" ht="11.25" customHeight="1" thickTop="1">
      <c r="A521" s="44"/>
      <c r="B521" s="15"/>
      <c r="C521" s="68"/>
      <c r="D521" s="76"/>
      <c r="E521" s="28"/>
      <c r="F521" s="65"/>
      <c r="G521" s="76"/>
      <c r="H521" s="113"/>
      <c r="I521" s="28"/>
      <c r="J521" s="28"/>
      <c r="K521" s="214"/>
      <c r="L521" s="201"/>
      <c r="M521" s="28"/>
      <c r="N521" s="95"/>
      <c r="O521" s="95"/>
      <c r="P521" s="95"/>
      <c r="Q521" s="79"/>
      <c r="R521" s="10"/>
      <c r="S521" s="11"/>
      <c r="U521" s="11"/>
      <c r="AA521" s="8">
        <f>+AA520</f>
        <v>1</v>
      </c>
    </row>
    <row r="522" spans="1:27" s="8" customFormat="1" ht="14.25">
      <c r="A522" s="45" t="s">
        <v>2116</v>
      </c>
      <c r="B522" s="123" t="s">
        <v>2215</v>
      </c>
      <c r="C522" s="124"/>
      <c r="D522" s="125"/>
      <c r="E522" s="31"/>
      <c r="F522" s="124"/>
      <c r="G522" s="125"/>
      <c r="H522" s="126"/>
      <c r="I522" s="31"/>
      <c r="J522" s="31"/>
      <c r="K522" s="218"/>
      <c r="L522" s="206"/>
      <c r="M522" s="31"/>
      <c r="N522" s="96"/>
      <c r="O522" s="96"/>
      <c r="P522" s="96"/>
      <c r="Q522" s="82"/>
      <c r="R522" s="127"/>
      <c r="S522" s="12"/>
      <c r="U522" s="12"/>
      <c r="AA522" s="8">
        <f>+AA553</f>
        <v>1</v>
      </c>
    </row>
    <row r="523" spans="1:27" s="8" customFormat="1" ht="11.25" customHeight="1">
      <c r="A523" s="41"/>
      <c r="B523" s="85"/>
      <c r="C523" s="68"/>
      <c r="D523" s="228"/>
      <c r="E523" s="116"/>
      <c r="F523" s="68"/>
      <c r="G523" s="228"/>
      <c r="H523" s="229"/>
      <c r="I523" s="116"/>
      <c r="J523" s="116">
        <f>K523</f>
        <v>0</v>
      </c>
      <c r="K523" s="233"/>
      <c r="L523" s="231"/>
      <c r="M523" s="116"/>
      <c r="N523" s="97"/>
      <c r="O523" s="95">
        <f aca="true" t="shared" si="82" ref="O523:O553">P523</f>
        <v>0</v>
      </c>
      <c r="P523" s="97">
        <f aca="true" t="shared" si="83" ref="P523:P552">K523-M523-L523</f>
        <v>0</v>
      </c>
      <c r="Q523" s="97"/>
      <c r="R523" s="232"/>
      <c r="S523" s="11"/>
      <c r="U523" s="11"/>
      <c r="AA523" s="8">
        <f>AA522</f>
        <v>1</v>
      </c>
    </row>
    <row r="524" spans="1:27" s="8" customFormat="1" ht="11.25" customHeight="1">
      <c r="A524" s="40"/>
      <c r="B524" s="188" t="s">
        <v>2179</v>
      </c>
      <c r="C524" s="191"/>
      <c r="D524" s="190"/>
      <c r="E524" s="181"/>
      <c r="F524" s="185"/>
      <c r="G524" s="184"/>
      <c r="H524" s="186"/>
      <c r="I524" s="28"/>
      <c r="J524" s="28">
        <f aca="true" t="shared" si="84" ref="J524:J552">K524</f>
        <v>0</v>
      </c>
      <c r="K524" s="216"/>
      <c r="L524" s="204"/>
      <c r="M524" s="170"/>
      <c r="N524" s="97"/>
      <c r="O524" s="95">
        <f t="shared" si="82"/>
        <v>0</v>
      </c>
      <c r="P524" s="97">
        <f>K524-M524-L524</f>
        <v>0</v>
      </c>
      <c r="Q524" s="192"/>
      <c r="R524" s="193"/>
      <c r="S524" s="12"/>
      <c r="U524" s="12"/>
      <c r="AA524" s="8">
        <f aca="true" t="shared" si="85" ref="AA524:AA551">IF(OR(B524&lt;&gt;0,C524&lt;&gt;0),1,0)</f>
        <v>1</v>
      </c>
    </row>
    <row r="525" spans="1:27" s="2" customFormat="1" ht="11.25" customHeight="1">
      <c r="A525" s="52"/>
      <c r="B525" s="182"/>
      <c r="C525" s="183"/>
      <c r="D525" s="184"/>
      <c r="E525" s="180"/>
      <c r="F525" s="185"/>
      <c r="G525" s="184"/>
      <c r="H525" s="186"/>
      <c r="I525" s="53"/>
      <c r="J525" s="28">
        <f t="shared" si="84"/>
        <v>0</v>
      </c>
      <c r="K525" s="216"/>
      <c r="L525" s="203"/>
      <c r="M525" s="169"/>
      <c r="N525" s="97"/>
      <c r="O525" s="95">
        <f t="shared" si="82"/>
        <v>0</v>
      </c>
      <c r="P525" s="97">
        <f t="shared" si="83"/>
        <v>0</v>
      </c>
      <c r="Q525" s="192"/>
      <c r="R525" s="194"/>
      <c r="S525" s="3"/>
      <c r="T525" s="112"/>
      <c r="U525" s="3"/>
      <c r="AA525" s="34">
        <f t="shared" si="85"/>
        <v>0</v>
      </c>
    </row>
    <row r="526" spans="1:27" s="2" customFormat="1" ht="11.25" customHeight="1">
      <c r="A526" s="52"/>
      <c r="B526" s="182"/>
      <c r="C526" s="183"/>
      <c r="D526" s="184"/>
      <c r="E526" s="180"/>
      <c r="F526" s="185"/>
      <c r="G526" s="184"/>
      <c r="H526" s="186"/>
      <c r="I526" s="53"/>
      <c r="J526" s="28">
        <f t="shared" si="84"/>
        <v>0</v>
      </c>
      <c r="K526" s="216"/>
      <c r="L526" s="203"/>
      <c r="M526" s="169"/>
      <c r="N526" s="97"/>
      <c r="O526" s="95">
        <f t="shared" si="82"/>
        <v>0</v>
      </c>
      <c r="P526" s="97">
        <f t="shared" si="83"/>
        <v>0</v>
      </c>
      <c r="Q526" s="192"/>
      <c r="R526" s="194"/>
      <c r="S526" s="3"/>
      <c r="T526" s="112"/>
      <c r="U526" s="3"/>
      <c r="AA526" s="34">
        <f t="shared" si="85"/>
        <v>0</v>
      </c>
    </row>
    <row r="527" spans="1:27" s="2" customFormat="1" ht="11.25" customHeight="1">
      <c r="A527" s="52"/>
      <c r="B527" s="182"/>
      <c r="C527" s="183"/>
      <c r="D527" s="184"/>
      <c r="E527" s="180"/>
      <c r="F527" s="185"/>
      <c r="G527" s="184"/>
      <c r="H527" s="186"/>
      <c r="I527" s="53"/>
      <c r="J527" s="28">
        <f t="shared" si="84"/>
        <v>0</v>
      </c>
      <c r="K527" s="216"/>
      <c r="L527" s="203"/>
      <c r="M527" s="169"/>
      <c r="N527" s="97"/>
      <c r="O527" s="95">
        <f t="shared" si="82"/>
        <v>0</v>
      </c>
      <c r="P527" s="97">
        <f t="shared" si="83"/>
        <v>0</v>
      </c>
      <c r="Q527" s="192"/>
      <c r="R527" s="194"/>
      <c r="S527" s="3"/>
      <c r="T527" s="112"/>
      <c r="U527" s="3"/>
      <c r="AA527" s="34">
        <f t="shared" si="85"/>
        <v>0</v>
      </c>
    </row>
    <row r="528" spans="1:27" s="2" customFormat="1" ht="11.25" customHeight="1">
      <c r="A528" s="52"/>
      <c r="B528" s="187"/>
      <c r="C528" s="183"/>
      <c r="D528" s="184"/>
      <c r="E528" s="180"/>
      <c r="F528" s="185"/>
      <c r="G528" s="184"/>
      <c r="H528" s="186"/>
      <c r="I528" s="53"/>
      <c r="J528" s="28">
        <f t="shared" si="84"/>
        <v>0</v>
      </c>
      <c r="K528" s="216"/>
      <c r="L528" s="203"/>
      <c r="M528" s="169"/>
      <c r="N528" s="97"/>
      <c r="O528" s="95">
        <f t="shared" si="82"/>
        <v>0</v>
      </c>
      <c r="P528" s="97">
        <f t="shared" si="83"/>
        <v>0</v>
      </c>
      <c r="Q528" s="192"/>
      <c r="R528" s="194"/>
      <c r="S528" s="3"/>
      <c r="T528" s="112"/>
      <c r="U528" s="3"/>
      <c r="AA528" s="34">
        <f t="shared" si="85"/>
        <v>0</v>
      </c>
    </row>
    <row r="529" spans="1:27" s="2" customFormat="1" ht="11.25" customHeight="1">
      <c r="A529" s="52"/>
      <c r="B529" s="182"/>
      <c r="C529" s="183"/>
      <c r="D529" s="184"/>
      <c r="E529" s="180"/>
      <c r="F529" s="185"/>
      <c r="G529" s="184"/>
      <c r="H529" s="186"/>
      <c r="I529" s="53"/>
      <c r="J529" s="28">
        <f t="shared" si="84"/>
        <v>0</v>
      </c>
      <c r="K529" s="216"/>
      <c r="L529" s="203"/>
      <c r="M529" s="169"/>
      <c r="N529" s="97"/>
      <c r="O529" s="95">
        <f t="shared" si="82"/>
        <v>0</v>
      </c>
      <c r="P529" s="97">
        <f t="shared" si="83"/>
        <v>0</v>
      </c>
      <c r="Q529" s="192"/>
      <c r="R529" s="194"/>
      <c r="S529" s="3"/>
      <c r="T529" s="112"/>
      <c r="U529" s="3"/>
      <c r="AA529" s="34">
        <f t="shared" si="85"/>
        <v>0</v>
      </c>
    </row>
    <row r="530" spans="1:27" s="2" customFormat="1" ht="11.25" customHeight="1">
      <c r="A530" s="52"/>
      <c r="B530" s="182"/>
      <c r="C530" s="183"/>
      <c r="D530" s="184"/>
      <c r="E530" s="180"/>
      <c r="F530" s="185"/>
      <c r="G530" s="184"/>
      <c r="H530" s="186"/>
      <c r="I530" s="53"/>
      <c r="J530" s="28">
        <f t="shared" si="84"/>
        <v>0</v>
      </c>
      <c r="K530" s="216"/>
      <c r="L530" s="203"/>
      <c r="M530" s="169"/>
      <c r="N530" s="97"/>
      <c r="O530" s="95">
        <f t="shared" si="82"/>
        <v>0</v>
      </c>
      <c r="P530" s="97">
        <f t="shared" si="83"/>
        <v>0</v>
      </c>
      <c r="Q530" s="192"/>
      <c r="R530" s="194"/>
      <c r="S530" s="3"/>
      <c r="T530" s="112"/>
      <c r="U530" s="3"/>
      <c r="AA530" s="34">
        <f t="shared" si="85"/>
        <v>0</v>
      </c>
    </row>
    <row r="531" spans="1:27" s="2" customFormat="1" ht="11.25" customHeight="1">
      <c r="A531" s="52"/>
      <c r="B531" s="182"/>
      <c r="C531" s="183"/>
      <c r="D531" s="184"/>
      <c r="E531" s="180"/>
      <c r="F531" s="185"/>
      <c r="G531" s="184"/>
      <c r="H531" s="186"/>
      <c r="I531" s="53"/>
      <c r="J531" s="28">
        <f t="shared" si="84"/>
        <v>0</v>
      </c>
      <c r="K531" s="216"/>
      <c r="L531" s="203"/>
      <c r="M531" s="169"/>
      <c r="N531" s="97"/>
      <c r="O531" s="95">
        <f t="shared" si="82"/>
        <v>0</v>
      </c>
      <c r="P531" s="97">
        <f t="shared" si="83"/>
        <v>0</v>
      </c>
      <c r="Q531" s="192"/>
      <c r="R531" s="194"/>
      <c r="S531" s="3"/>
      <c r="T531" s="112"/>
      <c r="U531" s="3"/>
      <c r="AA531" s="34">
        <f t="shared" si="85"/>
        <v>0</v>
      </c>
    </row>
    <row r="532" spans="1:27" s="2" customFormat="1" ht="11.25" customHeight="1">
      <c r="A532" s="52"/>
      <c r="B532" s="187"/>
      <c r="C532" s="183"/>
      <c r="D532" s="184"/>
      <c r="E532" s="180"/>
      <c r="F532" s="185"/>
      <c r="G532" s="184"/>
      <c r="H532" s="186"/>
      <c r="I532" s="53"/>
      <c r="J532" s="28">
        <f t="shared" si="84"/>
        <v>0</v>
      </c>
      <c r="K532" s="216"/>
      <c r="L532" s="203"/>
      <c r="M532" s="169"/>
      <c r="N532" s="97"/>
      <c r="O532" s="95">
        <f t="shared" si="82"/>
        <v>0</v>
      </c>
      <c r="P532" s="97">
        <f t="shared" si="83"/>
        <v>0</v>
      </c>
      <c r="Q532" s="192"/>
      <c r="R532" s="194"/>
      <c r="S532" s="3"/>
      <c r="T532" s="112"/>
      <c r="U532" s="3"/>
      <c r="AA532" s="34">
        <f t="shared" si="85"/>
        <v>0</v>
      </c>
    </row>
    <row r="533" spans="1:27" s="2" customFormat="1" ht="11.25" customHeight="1">
      <c r="A533" s="52"/>
      <c r="B533" s="182"/>
      <c r="C533" s="183"/>
      <c r="D533" s="184"/>
      <c r="E533" s="180"/>
      <c r="F533" s="185"/>
      <c r="G533" s="184"/>
      <c r="H533" s="186"/>
      <c r="I533" s="53"/>
      <c r="J533" s="28">
        <f t="shared" si="84"/>
        <v>0</v>
      </c>
      <c r="K533" s="216"/>
      <c r="L533" s="203"/>
      <c r="M533" s="169"/>
      <c r="N533" s="97"/>
      <c r="O533" s="95">
        <f t="shared" si="82"/>
        <v>0</v>
      </c>
      <c r="P533" s="97">
        <f t="shared" si="83"/>
        <v>0</v>
      </c>
      <c r="Q533" s="192"/>
      <c r="R533" s="194"/>
      <c r="S533" s="3"/>
      <c r="T533" s="112"/>
      <c r="U533" s="3"/>
      <c r="AA533" s="34">
        <f t="shared" si="85"/>
        <v>0</v>
      </c>
    </row>
    <row r="534" spans="1:27" s="2" customFormat="1" ht="11.25" customHeight="1">
      <c r="A534" s="52"/>
      <c r="B534" s="182"/>
      <c r="C534" s="183"/>
      <c r="D534" s="184"/>
      <c r="E534" s="180"/>
      <c r="F534" s="185"/>
      <c r="G534" s="184"/>
      <c r="H534" s="186"/>
      <c r="I534" s="53"/>
      <c r="J534" s="28">
        <f t="shared" si="84"/>
        <v>0</v>
      </c>
      <c r="K534" s="216"/>
      <c r="L534" s="203"/>
      <c r="M534" s="169"/>
      <c r="N534" s="97"/>
      <c r="O534" s="95">
        <f t="shared" si="82"/>
        <v>0</v>
      </c>
      <c r="P534" s="97">
        <f t="shared" si="83"/>
        <v>0</v>
      </c>
      <c r="Q534" s="192"/>
      <c r="R534" s="194"/>
      <c r="S534" s="3"/>
      <c r="T534" s="112"/>
      <c r="U534" s="3"/>
      <c r="AA534" s="34">
        <f t="shared" si="85"/>
        <v>0</v>
      </c>
    </row>
    <row r="535" spans="1:27" s="2" customFormat="1" ht="11.25" customHeight="1">
      <c r="A535" s="52"/>
      <c r="B535" s="182"/>
      <c r="C535" s="183"/>
      <c r="D535" s="184"/>
      <c r="E535" s="180"/>
      <c r="F535" s="185"/>
      <c r="G535" s="184"/>
      <c r="H535" s="186"/>
      <c r="I535" s="53"/>
      <c r="J535" s="28">
        <f t="shared" si="84"/>
        <v>0</v>
      </c>
      <c r="K535" s="216"/>
      <c r="L535" s="203"/>
      <c r="M535" s="169"/>
      <c r="N535" s="97"/>
      <c r="O535" s="95">
        <f t="shared" si="82"/>
        <v>0</v>
      </c>
      <c r="P535" s="97">
        <f t="shared" si="83"/>
        <v>0</v>
      </c>
      <c r="Q535" s="192"/>
      <c r="R535" s="194"/>
      <c r="S535" s="3"/>
      <c r="T535" s="112"/>
      <c r="U535" s="3"/>
      <c r="AA535" s="34">
        <f t="shared" si="85"/>
        <v>0</v>
      </c>
    </row>
    <row r="536" spans="1:27" s="2" customFormat="1" ht="11.25" customHeight="1">
      <c r="A536" s="52"/>
      <c r="B536" s="182"/>
      <c r="C536" s="183"/>
      <c r="D536" s="184"/>
      <c r="E536" s="180"/>
      <c r="F536" s="185"/>
      <c r="G536" s="184"/>
      <c r="H536" s="186"/>
      <c r="I536" s="53"/>
      <c r="J536" s="28">
        <f t="shared" si="84"/>
        <v>0</v>
      </c>
      <c r="K536" s="216"/>
      <c r="L536" s="203"/>
      <c r="M536" s="169"/>
      <c r="N536" s="97"/>
      <c r="O536" s="95">
        <f t="shared" si="82"/>
        <v>0</v>
      </c>
      <c r="P536" s="97">
        <f t="shared" si="83"/>
        <v>0</v>
      </c>
      <c r="Q536" s="192"/>
      <c r="R536" s="194"/>
      <c r="S536" s="3"/>
      <c r="T536" s="112"/>
      <c r="U536" s="3"/>
      <c r="AA536" s="34">
        <f t="shared" si="85"/>
        <v>0</v>
      </c>
    </row>
    <row r="537" spans="1:27" s="2" customFormat="1" ht="11.25" customHeight="1">
      <c r="A537" s="52"/>
      <c r="B537" s="182"/>
      <c r="C537" s="183"/>
      <c r="D537" s="184"/>
      <c r="E537" s="180"/>
      <c r="F537" s="185"/>
      <c r="G537" s="184"/>
      <c r="H537" s="186"/>
      <c r="I537" s="53"/>
      <c r="J537" s="28">
        <f t="shared" si="84"/>
        <v>0</v>
      </c>
      <c r="K537" s="216"/>
      <c r="L537" s="203"/>
      <c r="M537" s="169"/>
      <c r="N537" s="97"/>
      <c r="O537" s="95">
        <f t="shared" si="82"/>
        <v>0</v>
      </c>
      <c r="P537" s="97">
        <f t="shared" si="83"/>
        <v>0</v>
      </c>
      <c r="Q537" s="192"/>
      <c r="R537" s="194"/>
      <c r="S537" s="3"/>
      <c r="T537" s="112"/>
      <c r="U537" s="3"/>
      <c r="AA537" s="34">
        <f t="shared" si="85"/>
        <v>0</v>
      </c>
    </row>
    <row r="538" spans="1:27" s="2" customFormat="1" ht="11.25" customHeight="1">
      <c r="A538" s="52"/>
      <c r="B538" s="182"/>
      <c r="C538" s="183"/>
      <c r="D538" s="184"/>
      <c r="E538" s="180"/>
      <c r="F538" s="185"/>
      <c r="G538" s="184"/>
      <c r="H538" s="186"/>
      <c r="I538" s="53"/>
      <c r="J538" s="28">
        <f t="shared" si="84"/>
        <v>0</v>
      </c>
      <c r="K538" s="216"/>
      <c r="L538" s="203"/>
      <c r="M538" s="169"/>
      <c r="N538" s="97"/>
      <c r="O538" s="95">
        <f t="shared" si="82"/>
        <v>0</v>
      </c>
      <c r="P538" s="97">
        <f t="shared" si="83"/>
        <v>0</v>
      </c>
      <c r="Q538" s="192"/>
      <c r="R538" s="194"/>
      <c r="S538" s="3"/>
      <c r="T538" s="112"/>
      <c r="U538" s="3"/>
      <c r="AA538" s="34">
        <f t="shared" si="85"/>
        <v>0</v>
      </c>
    </row>
    <row r="539" spans="1:27" s="2" customFormat="1" ht="11.25" customHeight="1">
      <c r="A539" s="52"/>
      <c r="B539" s="187"/>
      <c r="C539" s="183"/>
      <c r="D539" s="184"/>
      <c r="E539" s="180"/>
      <c r="F539" s="185"/>
      <c r="G539" s="184"/>
      <c r="H539" s="186"/>
      <c r="I539" s="53"/>
      <c r="J539" s="28">
        <f t="shared" si="84"/>
        <v>0</v>
      </c>
      <c r="K539" s="216"/>
      <c r="L539" s="203"/>
      <c r="M539" s="169"/>
      <c r="N539" s="97"/>
      <c r="O539" s="95">
        <f t="shared" si="82"/>
        <v>0</v>
      </c>
      <c r="P539" s="97">
        <f t="shared" si="83"/>
        <v>0</v>
      </c>
      <c r="Q539" s="192"/>
      <c r="R539" s="194"/>
      <c r="S539" s="3"/>
      <c r="T539" s="112"/>
      <c r="U539" s="3"/>
      <c r="AA539" s="34">
        <f t="shared" si="85"/>
        <v>0</v>
      </c>
    </row>
    <row r="540" spans="1:27" s="2" customFormat="1" ht="11.25" customHeight="1">
      <c r="A540" s="52"/>
      <c r="B540" s="182"/>
      <c r="C540" s="183"/>
      <c r="D540" s="184"/>
      <c r="E540" s="180"/>
      <c r="F540" s="185"/>
      <c r="G540" s="184"/>
      <c r="H540" s="186"/>
      <c r="I540" s="53"/>
      <c r="J540" s="28">
        <f t="shared" si="84"/>
        <v>0</v>
      </c>
      <c r="K540" s="216"/>
      <c r="L540" s="203"/>
      <c r="M540" s="169"/>
      <c r="N540" s="97"/>
      <c r="O540" s="95">
        <f t="shared" si="82"/>
        <v>0</v>
      </c>
      <c r="P540" s="97">
        <f t="shared" si="83"/>
        <v>0</v>
      </c>
      <c r="Q540" s="192"/>
      <c r="R540" s="194"/>
      <c r="S540" s="3"/>
      <c r="T540" s="112"/>
      <c r="U540" s="3"/>
      <c r="AA540" s="34">
        <f t="shared" si="85"/>
        <v>0</v>
      </c>
    </row>
    <row r="541" spans="1:27" s="2" customFormat="1" ht="11.25" customHeight="1">
      <c r="A541" s="52"/>
      <c r="B541" s="182"/>
      <c r="C541" s="183"/>
      <c r="D541" s="184"/>
      <c r="E541" s="180"/>
      <c r="F541" s="185"/>
      <c r="G541" s="184"/>
      <c r="H541" s="186"/>
      <c r="I541" s="53"/>
      <c r="J541" s="28">
        <f t="shared" si="84"/>
        <v>0</v>
      </c>
      <c r="K541" s="216"/>
      <c r="L541" s="203"/>
      <c r="M541" s="169"/>
      <c r="N541" s="97"/>
      <c r="O541" s="95">
        <f t="shared" si="82"/>
        <v>0</v>
      </c>
      <c r="P541" s="97">
        <f t="shared" si="83"/>
        <v>0</v>
      </c>
      <c r="Q541" s="192"/>
      <c r="R541" s="194"/>
      <c r="S541" s="3"/>
      <c r="T541" s="112"/>
      <c r="U541" s="3"/>
      <c r="AA541" s="34">
        <f t="shared" si="85"/>
        <v>0</v>
      </c>
    </row>
    <row r="542" spans="1:27" s="2" customFormat="1" ht="11.25" customHeight="1">
      <c r="A542" s="52"/>
      <c r="B542" s="182"/>
      <c r="C542" s="183"/>
      <c r="D542" s="184"/>
      <c r="E542" s="180"/>
      <c r="F542" s="185"/>
      <c r="G542" s="184"/>
      <c r="H542" s="186"/>
      <c r="I542" s="53"/>
      <c r="J542" s="28">
        <f t="shared" si="84"/>
        <v>0</v>
      </c>
      <c r="K542" s="216"/>
      <c r="L542" s="203"/>
      <c r="M542" s="169"/>
      <c r="N542" s="97"/>
      <c r="O542" s="95">
        <f t="shared" si="82"/>
        <v>0</v>
      </c>
      <c r="P542" s="97">
        <f t="shared" si="83"/>
        <v>0</v>
      </c>
      <c r="Q542" s="192"/>
      <c r="R542" s="194"/>
      <c r="S542" s="3"/>
      <c r="T542" s="112"/>
      <c r="U542" s="3"/>
      <c r="AA542" s="34">
        <f t="shared" si="85"/>
        <v>0</v>
      </c>
    </row>
    <row r="543" spans="1:27" s="2" customFormat="1" ht="11.25" customHeight="1">
      <c r="A543" s="52"/>
      <c r="B543" s="187"/>
      <c r="C543" s="183"/>
      <c r="D543" s="184"/>
      <c r="E543" s="180"/>
      <c r="F543" s="185"/>
      <c r="G543" s="184"/>
      <c r="H543" s="186"/>
      <c r="I543" s="53"/>
      <c r="J543" s="28">
        <f t="shared" si="84"/>
        <v>0</v>
      </c>
      <c r="K543" s="216"/>
      <c r="L543" s="203"/>
      <c r="M543" s="169"/>
      <c r="N543" s="97"/>
      <c r="O543" s="95">
        <f t="shared" si="82"/>
        <v>0</v>
      </c>
      <c r="P543" s="97">
        <f t="shared" si="83"/>
        <v>0</v>
      </c>
      <c r="Q543" s="192"/>
      <c r="R543" s="194"/>
      <c r="S543" s="3"/>
      <c r="T543" s="112"/>
      <c r="U543" s="3"/>
      <c r="AA543" s="34">
        <f t="shared" si="85"/>
        <v>0</v>
      </c>
    </row>
    <row r="544" spans="1:27" s="2" customFormat="1" ht="11.25" customHeight="1">
      <c r="A544" s="52"/>
      <c r="B544" s="182"/>
      <c r="C544" s="183"/>
      <c r="D544" s="184"/>
      <c r="E544" s="180"/>
      <c r="F544" s="185"/>
      <c r="G544" s="184"/>
      <c r="H544" s="186"/>
      <c r="I544" s="53"/>
      <c r="J544" s="28">
        <f t="shared" si="84"/>
        <v>0</v>
      </c>
      <c r="K544" s="216"/>
      <c r="L544" s="203"/>
      <c r="M544" s="169"/>
      <c r="N544" s="97"/>
      <c r="O544" s="95">
        <f t="shared" si="82"/>
        <v>0</v>
      </c>
      <c r="P544" s="97">
        <f t="shared" si="83"/>
        <v>0</v>
      </c>
      <c r="Q544" s="192"/>
      <c r="R544" s="194"/>
      <c r="S544" s="3"/>
      <c r="T544" s="112"/>
      <c r="U544" s="3"/>
      <c r="AA544" s="34">
        <f t="shared" si="85"/>
        <v>0</v>
      </c>
    </row>
    <row r="545" spans="1:27" s="2" customFormat="1" ht="11.25" customHeight="1">
      <c r="A545" s="52"/>
      <c r="B545" s="182"/>
      <c r="C545" s="183"/>
      <c r="D545" s="184"/>
      <c r="E545" s="180"/>
      <c r="F545" s="185"/>
      <c r="G545" s="184"/>
      <c r="H545" s="186"/>
      <c r="I545" s="53"/>
      <c r="J545" s="28">
        <f t="shared" si="84"/>
        <v>0</v>
      </c>
      <c r="K545" s="216"/>
      <c r="L545" s="203"/>
      <c r="M545" s="169"/>
      <c r="N545" s="97"/>
      <c r="O545" s="95">
        <f t="shared" si="82"/>
        <v>0</v>
      </c>
      <c r="P545" s="97">
        <f t="shared" si="83"/>
        <v>0</v>
      </c>
      <c r="Q545" s="192"/>
      <c r="R545" s="194"/>
      <c r="S545" s="3"/>
      <c r="T545" s="112"/>
      <c r="U545" s="3"/>
      <c r="AA545" s="34">
        <f t="shared" si="85"/>
        <v>0</v>
      </c>
    </row>
    <row r="546" spans="1:27" s="2" customFormat="1" ht="11.25" customHeight="1">
      <c r="A546" s="52"/>
      <c r="B546" s="182"/>
      <c r="C546" s="183"/>
      <c r="D546" s="184"/>
      <c r="E546" s="180"/>
      <c r="F546" s="185"/>
      <c r="G546" s="184"/>
      <c r="H546" s="186"/>
      <c r="I546" s="53"/>
      <c r="J546" s="28">
        <f t="shared" si="84"/>
        <v>0</v>
      </c>
      <c r="K546" s="216"/>
      <c r="L546" s="203"/>
      <c r="M546" s="169"/>
      <c r="N546" s="97"/>
      <c r="O546" s="95">
        <f t="shared" si="82"/>
        <v>0</v>
      </c>
      <c r="P546" s="97">
        <f t="shared" si="83"/>
        <v>0</v>
      </c>
      <c r="Q546" s="192"/>
      <c r="R546" s="194"/>
      <c r="S546" s="3"/>
      <c r="T546" s="112"/>
      <c r="U546" s="3"/>
      <c r="AA546" s="34">
        <f t="shared" si="85"/>
        <v>0</v>
      </c>
    </row>
    <row r="547" spans="1:27" s="8" customFormat="1" ht="11.25" customHeight="1">
      <c r="A547" s="41"/>
      <c r="B547" s="188"/>
      <c r="C547" s="189"/>
      <c r="D547" s="190"/>
      <c r="E547" s="181"/>
      <c r="F547" s="185"/>
      <c r="G547" s="184"/>
      <c r="H547" s="186"/>
      <c r="I547" s="28"/>
      <c r="J547" s="28">
        <f t="shared" si="84"/>
        <v>0</v>
      </c>
      <c r="K547" s="216"/>
      <c r="L547" s="204"/>
      <c r="M547" s="170"/>
      <c r="N547" s="97"/>
      <c r="O547" s="95">
        <f t="shared" si="82"/>
        <v>0</v>
      </c>
      <c r="P547" s="97">
        <f t="shared" si="83"/>
        <v>0</v>
      </c>
      <c r="Q547" s="192"/>
      <c r="R547" s="193"/>
      <c r="AA547" s="34">
        <f t="shared" si="85"/>
        <v>0</v>
      </c>
    </row>
    <row r="548" spans="1:27" s="2" customFormat="1" ht="11.25" customHeight="1">
      <c r="A548" s="52"/>
      <c r="B548" s="187"/>
      <c r="C548" s="183"/>
      <c r="D548" s="184"/>
      <c r="E548" s="180"/>
      <c r="F548" s="185"/>
      <c r="G548" s="184"/>
      <c r="H548" s="186"/>
      <c r="I548" s="53"/>
      <c r="J548" s="28">
        <f t="shared" si="84"/>
        <v>0</v>
      </c>
      <c r="K548" s="216"/>
      <c r="L548" s="203"/>
      <c r="M548" s="169"/>
      <c r="N548" s="97"/>
      <c r="O548" s="95">
        <f t="shared" si="82"/>
        <v>0</v>
      </c>
      <c r="P548" s="97">
        <f t="shared" si="83"/>
        <v>0</v>
      </c>
      <c r="Q548" s="192"/>
      <c r="R548" s="194"/>
      <c r="S548" s="3"/>
      <c r="T548" s="112"/>
      <c r="U548" s="3"/>
      <c r="AA548" s="34">
        <f t="shared" si="85"/>
        <v>0</v>
      </c>
    </row>
    <row r="549" spans="1:27" s="2" customFormat="1" ht="11.25" customHeight="1">
      <c r="A549" s="52"/>
      <c r="B549" s="182"/>
      <c r="C549" s="183"/>
      <c r="D549" s="184"/>
      <c r="E549" s="180"/>
      <c r="F549" s="185"/>
      <c r="G549" s="184"/>
      <c r="H549" s="186"/>
      <c r="I549" s="53"/>
      <c r="J549" s="28">
        <f t="shared" si="84"/>
        <v>0</v>
      </c>
      <c r="K549" s="216"/>
      <c r="L549" s="203"/>
      <c r="M549" s="169"/>
      <c r="N549" s="97"/>
      <c r="O549" s="95">
        <f t="shared" si="82"/>
        <v>0</v>
      </c>
      <c r="P549" s="97">
        <f t="shared" si="83"/>
        <v>0</v>
      </c>
      <c r="Q549" s="192"/>
      <c r="R549" s="194"/>
      <c r="S549" s="3"/>
      <c r="T549" s="112"/>
      <c r="U549" s="3"/>
      <c r="AA549" s="34">
        <f t="shared" si="85"/>
        <v>0</v>
      </c>
    </row>
    <row r="550" spans="1:27" s="2" customFormat="1" ht="11.25" customHeight="1">
      <c r="A550" s="52"/>
      <c r="B550" s="182"/>
      <c r="C550" s="183"/>
      <c r="D550" s="184"/>
      <c r="E550" s="180"/>
      <c r="F550" s="185"/>
      <c r="G550" s="184"/>
      <c r="H550" s="186"/>
      <c r="I550" s="53"/>
      <c r="J550" s="28">
        <f t="shared" si="84"/>
        <v>0</v>
      </c>
      <c r="K550" s="216"/>
      <c r="L550" s="203"/>
      <c r="M550" s="169"/>
      <c r="N550" s="97"/>
      <c r="O550" s="95">
        <f t="shared" si="82"/>
        <v>0</v>
      </c>
      <c r="P550" s="97">
        <f t="shared" si="83"/>
        <v>0</v>
      </c>
      <c r="Q550" s="192"/>
      <c r="R550" s="194"/>
      <c r="S550" s="3"/>
      <c r="T550" s="112"/>
      <c r="U550" s="3"/>
      <c r="AA550" s="34">
        <f t="shared" si="85"/>
        <v>0</v>
      </c>
    </row>
    <row r="551" spans="1:27" s="2" customFormat="1" ht="11.25" customHeight="1">
      <c r="A551" s="52"/>
      <c r="B551" s="182"/>
      <c r="C551" s="183"/>
      <c r="D551" s="184"/>
      <c r="E551" s="180"/>
      <c r="F551" s="185"/>
      <c r="G551" s="184"/>
      <c r="H551" s="186"/>
      <c r="I551" s="53"/>
      <c r="J551" s="28">
        <f t="shared" si="84"/>
        <v>0</v>
      </c>
      <c r="K551" s="216"/>
      <c r="L551" s="203"/>
      <c r="M551" s="169"/>
      <c r="N551" s="97"/>
      <c r="O551" s="95">
        <f t="shared" si="82"/>
        <v>0</v>
      </c>
      <c r="P551" s="97">
        <f t="shared" si="83"/>
        <v>0</v>
      </c>
      <c r="Q551" s="192"/>
      <c r="R551" s="194"/>
      <c r="S551" s="3"/>
      <c r="T551" s="112"/>
      <c r="U551" s="3"/>
      <c r="AA551" s="34">
        <f t="shared" si="85"/>
        <v>0</v>
      </c>
    </row>
    <row r="552" spans="1:27" s="8" customFormat="1" ht="11.25" customHeight="1" thickBot="1">
      <c r="A552" s="41"/>
      <c r="B552" s="85"/>
      <c r="C552" s="68"/>
      <c r="D552" s="228"/>
      <c r="E552" s="116"/>
      <c r="F552" s="234"/>
      <c r="G552" s="235"/>
      <c r="H552" s="236"/>
      <c r="I552" s="116"/>
      <c r="J552" s="116">
        <f t="shared" si="84"/>
        <v>0</v>
      </c>
      <c r="K552" s="233"/>
      <c r="L552" s="231"/>
      <c r="M552" s="116"/>
      <c r="N552" s="97"/>
      <c r="O552" s="95">
        <f t="shared" si="82"/>
        <v>0</v>
      </c>
      <c r="P552" s="97">
        <f t="shared" si="83"/>
        <v>0</v>
      </c>
      <c r="Q552" s="97"/>
      <c r="R552" s="232"/>
      <c r="AA552" s="34">
        <f>AA553</f>
        <v>1</v>
      </c>
    </row>
    <row r="553" spans="1:27" s="8" customFormat="1" ht="15" thickBot="1" thickTop="1">
      <c r="A553" s="42"/>
      <c r="B553" s="18" t="s">
        <v>2216</v>
      </c>
      <c r="C553" s="67"/>
      <c r="D553" s="118"/>
      <c r="E553" s="119"/>
      <c r="F553" s="120"/>
      <c r="G553" s="121"/>
      <c r="H553" s="122"/>
      <c r="I553" s="30">
        <f>SUBTOTAL(9,I522:I552)</f>
        <v>0</v>
      </c>
      <c r="J553" s="30">
        <f>SUBTOTAL(9,J522:J552)</f>
        <v>0</v>
      </c>
      <c r="K553" s="217">
        <f>SUBTOTAL(9,K522:K552)</f>
        <v>0</v>
      </c>
      <c r="L553" s="30">
        <f>SUM(L524:L552)</f>
        <v>0</v>
      </c>
      <c r="M553" s="30">
        <f>SUM(M524:M552)</f>
        <v>0</v>
      </c>
      <c r="N553" s="81"/>
      <c r="O553" s="81">
        <f t="shared" si="82"/>
        <v>0</v>
      </c>
      <c r="P553" s="30">
        <f>SUBTOTAL(9,P522:P552)</f>
        <v>0</v>
      </c>
      <c r="Q553" s="81"/>
      <c r="R553" s="43"/>
      <c r="S553" s="99"/>
      <c r="U553" s="99"/>
      <c r="AA553" s="8">
        <f>IF(SUM(AA524:AA551)&gt;0,1,0)</f>
        <v>1</v>
      </c>
    </row>
    <row r="554" spans="1:27" s="8" customFormat="1" ht="11.25" customHeight="1" thickTop="1">
      <c r="A554" s="44"/>
      <c r="B554" s="15"/>
      <c r="C554" s="68"/>
      <c r="D554" s="76"/>
      <c r="E554" s="28"/>
      <c r="F554" s="65"/>
      <c r="G554" s="76"/>
      <c r="H554" s="113"/>
      <c r="I554" s="28"/>
      <c r="J554" s="28"/>
      <c r="K554" s="214"/>
      <c r="L554" s="201"/>
      <c r="M554" s="28"/>
      <c r="N554" s="95"/>
      <c r="O554" s="95"/>
      <c r="P554" s="95"/>
      <c r="Q554" s="79"/>
      <c r="R554" s="10"/>
      <c r="S554" s="11"/>
      <c r="U554" s="11"/>
      <c r="AA554" s="8">
        <f>+AA553</f>
        <v>1</v>
      </c>
    </row>
    <row r="555" spans="1:27" s="8" customFormat="1" ht="14.25">
      <c r="A555" s="45" t="s">
        <v>2117</v>
      </c>
      <c r="B555" s="123" t="s">
        <v>2171</v>
      </c>
      <c r="C555" s="124"/>
      <c r="D555" s="125"/>
      <c r="E555" s="31"/>
      <c r="F555" s="124"/>
      <c r="G555" s="125"/>
      <c r="H555" s="126"/>
      <c r="I555" s="31"/>
      <c r="J555" s="31"/>
      <c r="K555" s="218"/>
      <c r="L555" s="206"/>
      <c r="M555" s="31"/>
      <c r="N555" s="96"/>
      <c r="O555" s="96"/>
      <c r="P555" s="96"/>
      <c r="Q555" s="82"/>
      <c r="R555" s="127"/>
      <c r="S555" s="12"/>
      <c r="U555" s="12"/>
      <c r="AA555" s="8">
        <f>+AA586</f>
        <v>1</v>
      </c>
    </row>
    <row r="556" spans="1:27" s="8" customFormat="1" ht="11.25" customHeight="1">
      <c r="A556" s="41"/>
      <c r="B556" s="85"/>
      <c r="C556" s="68"/>
      <c r="D556" s="228"/>
      <c r="E556" s="116"/>
      <c r="F556" s="68"/>
      <c r="G556" s="228"/>
      <c r="H556" s="229"/>
      <c r="I556" s="116"/>
      <c r="J556" s="116"/>
      <c r="K556" s="233">
        <f>I556+J556</f>
        <v>0</v>
      </c>
      <c r="L556" s="231"/>
      <c r="M556" s="116"/>
      <c r="N556" s="97"/>
      <c r="O556" s="97"/>
      <c r="P556" s="97">
        <f aca="true" t="shared" si="86" ref="P556:P585">K556-M556-L556</f>
        <v>0</v>
      </c>
      <c r="Q556" s="97"/>
      <c r="R556" s="232"/>
      <c r="S556" s="11">
        <f>IF(I556&gt;0,1,0)</f>
        <v>0</v>
      </c>
      <c r="T556" s="11">
        <f>IF(J556&gt;0,1,0)</f>
        <v>0</v>
      </c>
      <c r="U556" s="8">
        <f aca="true" t="shared" si="87" ref="U556:U585">IF(N556&gt;0,1,0)</f>
        <v>0</v>
      </c>
      <c r="V556" s="8">
        <f aca="true" t="shared" si="88" ref="V556:V585">IF(O556&gt;0,1,0)</f>
        <v>0</v>
      </c>
      <c r="AA556" s="8">
        <f>AA555</f>
        <v>1</v>
      </c>
    </row>
    <row r="557" spans="1:27" s="8" customFormat="1" ht="11.25" customHeight="1">
      <c r="A557" s="40"/>
      <c r="B557" s="188" t="s">
        <v>2179</v>
      </c>
      <c r="C557" s="191"/>
      <c r="D557" s="190"/>
      <c r="E557" s="181"/>
      <c r="F557" s="185"/>
      <c r="G557" s="184"/>
      <c r="H557" s="186"/>
      <c r="I557" s="181"/>
      <c r="J557" s="181"/>
      <c r="K557" s="223">
        <f aca="true" t="shared" si="89" ref="K557:K585">I557+J557</f>
        <v>0</v>
      </c>
      <c r="L557" s="204"/>
      <c r="M557" s="170"/>
      <c r="N557" s="171">
        <f>I557</f>
        <v>0</v>
      </c>
      <c r="O557" s="171">
        <f>J557</f>
        <v>0</v>
      </c>
      <c r="P557" s="97">
        <f t="shared" si="86"/>
        <v>0</v>
      </c>
      <c r="Q557" s="192"/>
      <c r="R557" s="193"/>
      <c r="S557" s="11">
        <f aca="true" t="shared" si="90" ref="S557:T586">IF(I557&gt;0,1,0)</f>
        <v>0</v>
      </c>
      <c r="T557" s="11">
        <f t="shared" si="90"/>
        <v>0</v>
      </c>
      <c r="U557" s="8">
        <f t="shared" si="87"/>
        <v>0</v>
      </c>
      <c r="V557" s="8">
        <f t="shared" si="88"/>
        <v>0</v>
      </c>
      <c r="AA557" s="8">
        <f aca="true" t="shared" si="91" ref="AA557:AA584">IF(OR(B557&lt;&gt;0,C557&lt;&gt;0),1,0)</f>
        <v>1</v>
      </c>
    </row>
    <row r="558" spans="1:27" s="2" customFormat="1" ht="11.25" customHeight="1">
      <c r="A558" s="52"/>
      <c r="B558" s="182"/>
      <c r="C558" s="183"/>
      <c r="D558" s="184"/>
      <c r="E558" s="180"/>
      <c r="F558" s="185"/>
      <c r="G558" s="184"/>
      <c r="H558" s="186"/>
      <c r="I558" s="180"/>
      <c r="J558" s="180"/>
      <c r="K558" s="223">
        <f t="shared" si="89"/>
        <v>0</v>
      </c>
      <c r="L558" s="203"/>
      <c r="M558" s="169"/>
      <c r="N558" s="171">
        <f aca="true" t="shared" si="92" ref="N558:N585">I558</f>
        <v>0</v>
      </c>
      <c r="O558" s="171">
        <f aca="true" t="shared" si="93" ref="O558:O585">J558</f>
        <v>0</v>
      </c>
      <c r="P558" s="97">
        <f t="shared" si="86"/>
        <v>0</v>
      </c>
      <c r="Q558" s="192"/>
      <c r="R558" s="194"/>
      <c r="S558" s="11">
        <f t="shared" si="90"/>
        <v>0</v>
      </c>
      <c r="T558" s="11">
        <f t="shared" si="90"/>
        <v>0</v>
      </c>
      <c r="U558" s="8">
        <f t="shared" si="87"/>
        <v>0</v>
      </c>
      <c r="V558" s="8">
        <f t="shared" si="88"/>
        <v>0</v>
      </c>
      <c r="AA558" s="34">
        <f t="shared" si="91"/>
        <v>0</v>
      </c>
    </row>
    <row r="559" spans="1:27" s="2" customFormat="1" ht="11.25" customHeight="1">
      <c r="A559" s="52"/>
      <c r="B559" s="182"/>
      <c r="C559" s="183"/>
      <c r="D559" s="184"/>
      <c r="E559" s="180"/>
      <c r="F559" s="185"/>
      <c r="G559" s="184"/>
      <c r="H559" s="186"/>
      <c r="I559" s="180"/>
      <c r="J559" s="180"/>
      <c r="K559" s="223">
        <f t="shared" si="89"/>
        <v>0</v>
      </c>
      <c r="L559" s="203"/>
      <c r="M559" s="169"/>
      <c r="N559" s="171">
        <f t="shared" si="92"/>
        <v>0</v>
      </c>
      <c r="O559" s="171">
        <f t="shared" si="93"/>
        <v>0</v>
      </c>
      <c r="P559" s="97">
        <f t="shared" si="86"/>
        <v>0</v>
      </c>
      <c r="Q559" s="192"/>
      <c r="R559" s="194"/>
      <c r="S559" s="11">
        <f t="shared" si="90"/>
        <v>0</v>
      </c>
      <c r="T559" s="11">
        <f t="shared" si="90"/>
        <v>0</v>
      </c>
      <c r="U559" s="8">
        <f t="shared" si="87"/>
        <v>0</v>
      </c>
      <c r="V559" s="8">
        <f t="shared" si="88"/>
        <v>0</v>
      </c>
      <c r="AA559" s="34">
        <f t="shared" si="91"/>
        <v>0</v>
      </c>
    </row>
    <row r="560" spans="1:27" s="2" customFormat="1" ht="11.25" customHeight="1">
      <c r="A560" s="52"/>
      <c r="B560" s="182"/>
      <c r="C560" s="183"/>
      <c r="D560" s="184"/>
      <c r="E560" s="180"/>
      <c r="F560" s="185"/>
      <c r="G560" s="184"/>
      <c r="H560" s="186"/>
      <c r="I560" s="180"/>
      <c r="J560" s="180"/>
      <c r="K560" s="223">
        <f t="shared" si="89"/>
        <v>0</v>
      </c>
      <c r="L560" s="203"/>
      <c r="M560" s="169"/>
      <c r="N560" s="171">
        <f t="shared" si="92"/>
        <v>0</v>
      </c>
      <c r="O560" s="171">
        <f t="shared" si="93"/>
        <v>0</v>
      </c>
      <c r="P560" s="97">
        <f t="shared" si="86"/>
        <v>0</v>
      </c>
      <c r="Q560" s="192"/>
      <c r="R560" s="194"/>
      <c r="S560" s="11">
        <f t="shared" si="90"/>
        <v>0</v>
      </c>
      <c r="T560" s="11">
        <f t="shared" si="90"/>
        <v>0</v>
      </c>
      <c r="U560" s="8">
        <f t="shared" si="87"/>
        <v>0</v>
      </c>
      <c r="V560" s="8">
        <f t="shared" si="88"/>
        <v>0</v>
      </c>
      <c r="AA560" s="34">
        <f t="shared" si="91"/>
        <v>0</v>
      </c>
    </row>
    <row r="561" spans="1:27" s="2" customFormat="1" ht="11.25" customHeight="1">
      <c r="A561" s="52"/>
      <c r="B561" s="187"/>
      <c r="C561" s="183"/>
      <c r="D561" s="184"/>
      <c r="E561" s="180"/>
      <c r="F561" s="185"/>
      <c r="G561" s="184"/>
      <c r="H561" s="186"/>
      <c r="I561" s="180"/>
      <c r="J561" s="180"/>
      <c r="K561" s="223">
        <f t="shared" si="89"/>
        <v>0</v>
      </c>
      <c r="L561" s="203"/>
      <c r="M561" s="169"/>
      <c r="N561" s="171">
        <f t="shared" si="92"/>
        <v>0</v>
      </c>
      <c r="O561" s="171">
        <f t="shared" si="93"/>
        <v>0</v>
      </c>
      <c r="P561" s="97">
        <f t="shared" si="86"/>
        <v>0</v>
      </c>
      <c r="Q561" s="192"/>
      <c r="R561" s="194"/>
      <c r="S561" s="11">
        <f t="shared" si="90"/>
        <v>0</v>
      </c>
      <c r="T561" s="11">
        <f t="shared" si="90"/>
        <v>0</v>
      </c>
      <c r="U561" s="8">
        <f t="shared" si="87"/>
        <v>0</v>
      </c>
      <c r="V561" s="8">
        <f t="shared" si="88"/>
        <v>0</v>
      </c>
      <c r="AA561" s="34">
        <f t="shared" si="91"/>
        <v>0</v>
      </c>
    </row>
    <row r="562" spans="1:27" s="2" customFormat="1" ht="11.25" customHeight="1">
      <c r="A562" s="52"/>
      <c r="B562" s="182"/>
      <c r="C562" s="183"/>
      <c r="D562" s="184"/>
      <c r="E562" s="180"/>
      <c r="F562" s="185"/>
      <c r="G562" s="184"/>
      <c r="H562" s="186"/>
      <c r="I562" s="180"/>
      <c r="J562" s="180"/>
      <c r="K562" s="223">
        <f t="shared" si="89"/>
        <v>0</v>
      </c>
      <c r="L562" s="203"/>
      <c r="M562" s="169"/>
      <c r="N562" s="171">
        <f t="shared" si="92"/>
        <v>0</v>
      </c>
      <c r="O562" s="171">
        <f t="shared" si="93"/>
        <v>0</v>
      </c>
      <c r="P562" s="97">
        <f t="shared" si="86"/>
        <v>0</v>
      </c>
      <c r="Q562" s="192"/>
      <c r="R562" s="194"/>
      <c r="S562" s="11">
        <f t="shared" si="90"/>
        <v>0</v>
      </c>
      <c r="T562" s="11">
        <f t="shared" si="90"/>
        <v>0</v>
      </c>
      <c r="U562" s="8">
        <f t="shared" si="87"/>
        <v>0</v>
      </c>
      <c r="V562" s="8">
        <f t="shared" si="88"/>
        <v>0</v>
      </c>
      <c r="AA562" s="34">
        <f t="shared" si="91"/>
        <v>0</v>
      </c>
    </row>
    <row r="563" spans="1:27" s="2" customFormat="1" ht="11.25" customHeight="1">
      <c r="A563" s="52"/>
      <c r="B563" s="182"/>
      <c r="C563" s="183"/>
      <c r="D563" s="184"/>
      <c r="E563" s="180"/>
      <c r="F563" s="185"/>
      <c r="G563" s="184"/>
      <c r="H563" s="186"/>
      <c r="I563" s="180"/>
      <c r="J563" s="180"/>
      <c r="K563" s="223">
        <f t="shared" si="89"/>
        <v>0</v>
      </c>
      <c r="L563" s="203"/>
      <c r="M563" s="169"/>
      <c r="N563" s="171">
        <f t="shared" si="92"/>
        <v>0</v>
      </c>
      <c r="O563" s="171">
        <f t="shared" si="93"/>
        <v>0</v>
      </c>
      <c r="P563" s="97">
        <f t="shared" si="86"/>
        <v>0</v>
      </c>
      <c r="Q563" s="192"/>
      <c r="R563" s="194"/>
      <c r="S563" s="11">
        <f t="shared" si="90"/>
        <v>0</v>
      </c>
      <c r="T563" s="11">
        <f t="shared" si="90"/>
        <v>0</v>
      </c>
      <c r="U563" s="8">
        <f t="shared" si="87"/>
        <v>0</v>
      </c>
      <c r="V563" s="8">
        <f t="shared" si="88"/>
        <v>0</v>
      </c>
      <c r="AA563" s="34">
        <f t="shared" si="91"/>
        <v>0</v>
      </c>
    </row>
    <row r="564" spans="1:27" s="2" customFormat="1" ht="11.25" customHeight="1">
      <c r="A564" s="52"/>
      <c r="B564" s="182"/>
      <c r="C564" s="183"/>
      <c r="D564" s="184"/>
      <c r="E564" s="180"/>
      <c r="F564" s="185"/>
      <c r="G564" s="184"/>
      <c r="H564" s="186"/>
      <c r="I564" s="180"/>
      <c r="J564" s="180"/>
      <c r="K564" s="223">
        <f t="shared" si="89"/>
        <v>0</v>
      </c>
      <c r="L564" s="203"/>
      <c r="M564" s="169"/>
      <c r="N564" s="171">
        <f t="shared" si="92"/>
        <v>0</v>
      </c>
      <c r="O564" s="171">
        <f t="shared" si="93"/>
        <v>0</v>
      </c>
      <c r="P564" s="97">
        <f t="shared" si="86"/>
        <v>0</v>
      </c>
      <c r="Q564" s="192"/>
      <c r="R564" s="194"/>
      <c r="S564" s="11">
        <f t="shared" si="90"/>
        <v>0</v>
      </c>
      <c r="T564" s="11">
        <f t="shared" si="90"/>
        <v>0</v>
      </c>
      <c r="U564" s="8">
        <f t="shared" si="87"/>
        <v>0</v>
      </c>
      <c r="V564" s="8">
        <f t="shared" si="88"/>
        <v>0</v>
      </c>
      <c r="AA564" s="34">
        <f t="shared" si="91"/>
        <v>0</v>
      </c>
    </row>
    <row r="565" spans="1:27" s="2" customFormat="1" ht="11.25" customHeight="1">
      <c r="A565" s="52"/>
      <c r="B565" s="187"/>
      <c r="C565" s="183"/>
      <c r="D565" s="184"/>
      <c r="E565" s="180"/>
      <c r="F565" s="185"/>
      <c r="G565" s="184"/>
      <c r="H565" s="186"/>
      <c r="I565" s="180"/>
      <c r="J565" s="180"/>
      <c r="K565" s="223">
        <f t="shared" si="89"/>
        <v>0</v>
      </c>
      <c r="L565" s="203"/>
      <c r="M565" s="169"/>
      <c r="N565" s="171">
        <f t="shared" si="92"/>
        <v>0</v>
      </c>
      <c r="O565" s="171">
        <f t="shared" si="93"/>
        <v>0</v>
      </c>
      <c r="P565" s="97">
        <f t="shared" si="86"/>
        <v>0</v>
      </c>
      <c r="Q565" s="192"/>
      <c r="R565" s="194"/>
      <c r="S565" s="11">
        <f t="shared" si="90"/>
        <v>0</v>
      </c>
      <c r="T565" s="11">
        <f t="shared" si="90"/>
        <v>0</v>
      </c>
      <c r="U565" s="8">
        <f t="shared" si="87"/>
        <v>0</v>
      </c>
      <c r="V565" s="8">
        <f t="shared" si="88"/>
        <v>0</v>
      </c>
      <c r="AA565" s="34">
        <f t="shared" si="91"/>
        <v>0</v>
      </c>
    </row>
    <row r="566" spans="1:27" s="2" customFormat="1" ht="11.25" customHeight="1">
      <c r="A566" s="52"/>
      <c r="B566" s="182"/>
      <c r="C566" s="183"/>
      <c r="D566" s="184"/>
      <c r="E566" s="180"/>
      <c r="F566" s="185"/>
      <c r="G566" s="184"/>
      <c r="H566" s="186"/>
      <c r="I566" s="180"/>
      <c r="J566" s="180"/>
      <c r="K566" s="223">
        <f t="shared" si="89"/>
        <v>0</v>
      </c>
      <c r="L566" s="203"/>
      <c r="M566" s="169"/>
      <c r="N566" s="171">
        <f t="shared" si="92"/>
        <v>0</v>
      </c>
      <c r="O566" s="171">
        <f t="shared" si="93"/>
        <v>0</v>
      </c>
      <c r="P566" s="97">
        <f t="shared" si="86"/>
        <v>0</v>
      </c>
      <c r="Q566" s="192"/>
      <c r="R566" s="194"/>
      <c r="S566" s="11">
        <f t="shared" si="90"/>
        <v>0</v>
      </c>
      <c r="T566" s="11">
        <f t="shared" si="90"/>
        <v>0</v>
      </c>
      <c r="U566" s="8">
        <f t="shared" si="87"/>
        <v>0</v>
      </c>
      <c r="V566" s="8">
        <f t="shared" si="88"/>
        <v>0</v>
      </c>
      <c r="AA566" s="34">
        <f t="shared" si="91"/>
        <v>0</v>
      </c>
    </row>
    <row r="567" spans="1:27" s="2" customFormat="1" ht="11.25" customHeight="1">
      <c r="A567" s="52"/>
      <c r="B567" s="182"/>
      <c r="C567" s="183"/>
      <c r="D567" s="184"/>
      <c r="E567" s="180"/>
      <c r="F567" s="185"/>
      <c r="G567" s="184"/>
      <c r="H567" s="186"/>
      <c r="I567" s="180"/>
      <c r="J567" s="180"/>
      <c r="K567" s="223">
        <f t="shared" si="89"/>
        <v>0</v>
      </c>
      <c r="L567" s="203"/>
      <c r="M567" s="169"/>
      <c r="N567" s="171">
        <f t="shared" si="92"/>
        <v>0</v>
      </c>
      <c r="O567" s="171">
        <f t="shared" si="93"/>
        <v>0</v>
      </c>
      <c r="P567" s="97">
        <f t="shared" si="86"/>
        <v>0</v>
      </c>
      <c r="Q567" s="192"/>
      <c r="R567" s="194"/>
      <c r="S567" s="11">
        <f t="shared" si="90"/>
        <v>0</v>
      </c>
      <c r="T567" s="11">
        <f t="shared" si="90"/>
        <v>0</v>
      </c>
      <c r="U567" s="8">
        <f t="shared" si="87"/>
        <v>0</v>
      </c>
      <c r="V567" s="8">
        <f t="shared" si="88"/>
        <v>0</v>
      </c>
      <c r="AA567" s="34">
        <f t="shared" si="91"/>
        <v>0</v>
      </c>
    </row>
    <row r="568" spans="1:27" s="2" customFormat="1" ht="11.25" customHeight="1">
      <c r="A568" s="52"/>
      <c r="B568" s="182"/>
      <c r="C568" s="183"/>
      <c r="D568" s="184"/>
      <c r="E568" s="180"/>
      <c r="F568" s="185"/>
      <c r="G568" s="184"/>
      <c r="H568" s="186"/>
      <c r="I568" s="180"/>
      <c r="J568" s="180"/>
      <c r="K568" s="223">
        <f t="shared" si="89"/>
        <v>0</v>
      </c>
      <c r="L568" s="203"/>
      <c r="M568" s="169"/>
      <c r="N568" s="171">
        <f t="shared" si="92"/>
        <v>0</v>
      </c>
      <c r="O568" s="171">
        <f t="shared" si="93"/>
        <v>0</v>
      </c>
      <c r="P568" s="97">
        <f t="shared" si="86"/>
        <v>0</v>
      </c>
      <c r="Q568" s="192"/>
      <c r="R568" s="194"/>
      <c r="S568" s="11">
        <f t="shared" si="90"/>
        <v>0</v>
      </c>
      <c r="T568" s="11">
        <f t="shared" si="90"/>
        <v>0</v>
      </c>
      <c r="U568" s="8">
        <f t="shared" si="87"/>
        <v>0</v>
      </c>
      <c r="V568" s="8">
        <f t="shared" si="88"/>
        <v>0</v>
      </c>
      <c r="AA568" s="34">
        <f t="shared" si="91"/>
        <v>0</v>
      </c>
    </row>
    <row r="569" spans="1:27" s="2" customFormat="1" ht="11.25" customHeight="1">
      <c r="A569" s="52"/>
      <c r="B569" s="182"/>
      <c r="C569" s="183"/>
      <c r="D569" s="184"/>
      <c r="E569" s="180"/>
      <c r="F569" s="185"/>
      <c r="G569" s="184"/>
      <c r="H569" s="186"/>
      <c r="I569" s="180"/>
      <c r="J569" s="180"/>
      <c r="K569" s="223">
        <f t="shared" si="89"/>
        <v>0</v>
      </c>
      <c r="L569" s="203"/>
      <c r="M569" s="169"/>
      <c r="N569" s="171">
        <f t="shared" si="92"/>
        <v>0</v>
      </c>
      <c r="O569" s="171">
        <f t="shared" si="93"/>
        <v>0</v>
      </c>
      <c r="P569" s="97">
        <f t="shared" si="86"/>
        <v>0</v>
      </c>
      <c r="Q569" s="192"/>
      <c r="R569" s="194"/>
      <c r="S569" s="11">
        <f t="shared" si="90"/>
        <v>0</v>
      </c>
      <c r="T569" s="11">
        <f t="shared" si="90"/>
        <v>0</v>
      </c>
      <c r="U569" s="8">
        <f t="shared" si="87"/>
        <v>0</v>
      </c>
      <c r="V569" s="8">
        <f t="shared" si="88"/>
        <v>0</v>
      </c>
      <c r="AA569" s="34">
        <f t="shared" si="91"/>
        <v>0</v>
      </c>
    </row>
    <row r="570" spans="1:27" s="2" customFormat="1" ht="11.25" customHeight="1">
      <c r="A570" s="52"/>
      <c r="B570" s="182"/>
      <c r="C570" s="183"/>
      <c r="D570" s="184"/>
      <c r="E570" s="180"/>
      <c r="F570" s="185"/>
      <c r="G570" s="184"/>
      <c r="H570" s="186"/>
      <c r="I570" s="180"/>
      <c r="J570" s="180"/>
      <c r="K570" s="223">
        <f t="shared" si="89"/>
        <v>0</v>
      </c>
      <c r="L570" s="203"/>
      <c r="M570" s="169"/>
      <c r="N570" s="171">
        <f t="shared" si="92"/>
        <v>0</v>
      </c>
      <c r="O570" s="171">
        <f t="shared" si="93"/>
        <v>0</v>
      </c>
      <c r="P570" s="97">
        <f t="shared" si="86"/>
        <v>0</v>
      </c>
      <c r="Q570" s="192"/>
      <c r="R570" s="194"/>
      <c r="S570" s="11">
        <f t="shared" si="90"/>
        <v>0</v>
      </c>
      <c r="T570" s="11">
        <f t="shared" si="90"/>
        <v>0</v>
      </c>
      <c r="U570" s="8">
        <f t="shared" si="87"/>
        <v>0</v>
      </c>
      <c r="V570" s="8">
        <f t="shared" si="88"/>
        <v>0</v>
      </c>
      <c r="AA570" s="34">
        <f t="shared" si="91"/>
        <v>0</v>
      </c>
    </row>
    <row r="571" spans="1:27" s="2" customFormat="1" ht="11.25" customHeight="1">
      <c r="A571" s="52"/>
      <c r="B571" s="182"/>
      <c r="C571" s="183"/>
      <c r="D571" s="184"/>
      <c r="E571" s="180"/>
      <c r="F571" s="185"/>
      <c r="G571" s="184"/>
      <c r="H571" s="186"/>
      <c r="I571" s="180"/>
      <c r="J571" s="180"/>
      <c r="K571" s="223">
        <f t="shared" si="89"/>
        <v>0</v>
      </c>
      <c r="L571" s="203"/>
      <c r="M571" s="169"/>
      <c r="N571" s="171">
        <f t="shared" si="92"/>
        <v>0</v>
      </c>
      <c r="O571" s="171">
        <f t="shared" si="93"/>
        <v>0</v>
      </c>
      <c r="P571" s="97">
        <f t="shared" si="86"/>
        <v>0</v>
      </c>
      <c r="Q571" s="192"/>
      <c r="R571" s="194"/>
      <c r="S571" s="11">
        <f t="shared" si="90"/>
        <v>0</v>
      </c>
      <c r="T571" s="11">
        <f t="shared" si="90"/>
        <v>0</v>
      </c>
      <c r="U571" s="8">
        <f t="shared" si="87"/>
        <v>0</v>
      </c>
      <c r="V571" s="8">
        <f t="shared" si="88"/>
        <v>0</v>
      </c>
      <c r="AA571" s="34">
        <f t="shared" si="91"/>
        <v>0</v>
      </c>
    </row>
    <row r="572" spans="1:27" s="2" customFormat="1" ht="11.25" customHeight="1">
      <c r="A572" s="52"/>
      <c r="B572" s="187"/>
      <c r="C572" s="183"/>
      <c r="D572" s="184"/>
      <c r="E572" s="180"/>
      <c r="F572" s="185"/>
      <c r="G572" s="184"/>
      <c r="H572" s="186"/>
      <c r="I572" s="180"/>
      <c r="J572" s="180"/>
      <c r="K572" s="223">
        <f t="shared" si="89"/>
        <v>0</v>
      </c>
      <c r="L572" s="203"/>
      <c r="M572" s="169"/>
      <c r="N572" s="171">
        <f t="shared" si="92"/>
        <v>0</v>
      </c>
      <c r="O572" s="171">
        <f t="shared" si="93"/>
        <v>0</v>
      </c>
      <c r="P572" s="97">
        <f t="shared" si="86"/>
        <v>0</v>
      </c>
      <c r="Q572" s="192"/>
      <c r="R572" s="194"/>
      <c r="S572" s="11">
        <f t="shared" si="90"/>
        <v>0</v>
      </c>
      <c r="T572" s="11">
        <f t="shared" si="90"/>
        <v>0</v>
      </c>
      <c r="U572" s="8">
        <f t="shared" si="87"/>
        <v>0</v>
      </c>
      <c r="V572" s="8">
        <f t="shared" si="88"/>
        <v>0</v>
      </c>
      <c r="AA572" s="34">
        <f t="shared" si="91"/>
        <v>0</v>
      </c>
    </row>
    <row r="573" spans="1:27" s="2" customFormat="1" ht="11.25" customHeight="1">
      <c r="A573" s="52"/>
      <c r="B573" s="182"/>
      <c r="C573" s="183"/>
      <c r="D573" s="184"/>
      <c r="E573" s="180"/>
      <c r="F573" s="185"/>
      <c r="G573" s="184"/>
      <c r="H573" s="186"/>
      <c r="I573" s="180"/>
      <c r="J573" s="180"/>
      <c r="K573" s="223">
        <f t="shared" si="89"/>
        <v>0</v>
      </c>
      <c r="L573" s="203"/>
      <c r="M573" s="169"/>
      <c r="N573" s="171">
        <f t="shared" si="92"/>
        <v>0</v>
      </c>
      <c r="O573" s="171">
        <f t="shared" si="93"/>
        <v>0</v>
      </c>
      <c r="P573" s="97">
        <f t="shared" si="86"/>
        <v>0</v>
      </c>
      <c r="Q573" s="192"/>
      <c r="R573" s="194"/>
      <c r="S573" s="11">
        <f t="shared" si="90"/>
        <v>0</v>
      </c>
      <c r="T573" s="11">
        <f t="shared" si="90"/>
        <v>0</v>
      </c>
      <c r="U573" s="8">
        <f t="shared" si="87"/>
        <v>0</v>
      </c>
      <c r="V573" s="8">
        <f t="shared" si="88"/>
        <v>0</v>
      </c>
      <c r="AA573" s="34">
        <f t="shared" si="91"/>
        <v>0</v>
      </c>
    </row>
    <row r="574" spans="1:27" s="2" customFormat="1" ht="11.25" customHeight="1">
      <c r="A574" s="52"/>
      <c r="B574" s="182"/>
      <c r="C574" s="183"/>
      <c r="D574" s="184"/>
      <c r="E574" s="180"/>
      <c r="F574" s="185"/>
      <c r="G574" s="184"/>
      <c r="H574" s="186"/>
      <c r="I574" s="180"/>
      <c r="J574" s="180"/>
      <c r="K574" s="223">
        <f t="shared" si="89"/>
        <v>0</v>
      </c>
      <c r="L574" s="203"/>
      <c r="M574" s="169"/>
      <c r="N574" s="171">
        <f t="shared" si="92"/>
        <v>0</v>
      </c>
      <c r="O574" s="171">
        <f t="shared" si="93"/>
        <v>0</v>
      </c>
      <c r="P574" s="97">
        <f t="shared" si="86"/>
        <v>0</v>
      </c>
      <c r="Q574" s="192"/>
      <c r="R574" s="194"/>
      <c r="S574" s="11">
        <f t="shared" si="90"/>
        <v>0</v>
      </c>
      <c r="T574" s="11">
        <f t="shared" si="90"/>
        <v>0</v>
      </c>
      <c r="U574" s="8">
        <f t="shared" si="87"/>
        <v>0</v>
      </c>
      <c r="V574" s="8">
        <f t="shared" si="88"/>
        <v>0</v>
      </c>
      <c r="AA574" s="34">
        <f t="shared" si="91"/>
        <v>0</v>
      </c>
    </row>
    <row r="575" spans="1:27" s="2" customFormat="1" ht="11.25" customHeight="1">
      <c r="A575" s="52"/>
      <c r="B575" s="182"/>
      <c r="C575" s="183"/>
      <c r="D575" s="184"/>
      <c r="E575" s="180"/>
      <c r="F575" s="185"/>
      <c r="G575" s="184"/>
      <c r="H575" s="186"/>
      <c r="I575" s="180"/>
      <c r="J575" s="180"/>
      <c r="K575" s="223">
        <f t="shared" si="89"/>
        <v>0</v>
      </c>
      <c r="L575" s="203"/>
      <c r="M575" s="169"/>
      <c r="N575" s="171">
        <f t="shared" si="92"/>
        <v>0</v>
      </c>
      <c r="O575" s="171">
        <f t="shared" si="93"/>
        <v>0</v>
      </c>
      <c r="P575" s="97">
        <f t="shared" si="86"/>
        <v>0</v>
      </c>
      <c r="Q575" s="192"/>
      <c r="R575" s="194"/>
      <c r="S575" s="11">
        <f t="shared" si="90"/>
        <v>0</v>
      </c>
      <c r="T575" s="11">
        <f t="shared" si="90"/>
        <v>0</v>
      </c>
      <c r="U575" s="8">
        <f t="shared" si="87"/>
        <v>0</v>
      </c>
      <c r="V575" s="8">
        <f t="shared" si="88"/>
        <v>0</v>
      </c>
      <c r="AA575" s="34">
        <f t="shared" si="91"/>
        <v>0</v>
      </c>
    </row>
    <row r="576" spans="1:27" s="2" customFormat="1" ht="11.25" customHeight="1">
      <c r="A576" s="52"/>
      <c r="B576" s="187"/>
      <c r="C576" s="183"/>
      <c r="D576" s="184"/>
      <c r="E576" s="180"/>
      <c r="F576" s="185"/>
      <c r="G576" s="184"/>
      <c r="H576" s="186"/>
      <c r="I576" s="180"/>
      <c r="J576" s="180"/>
      <c r="K576" s="223">
        <f t="shared" si="89"/>
        <v>0</v>
      </c>
      <c r="L576" s="203"/>
      <c r="M576" s="169"/>
      <c r="N576" s="171">
        <f t="shared" si="92"/>
        <v>0</v>
      </c>
      <c r="O576" s="171">
        <f t="shared" si="93"/>
        <v>0</v>
      </c>
      <c r="P576" s="97">
        <f t="shared" si="86"/>
        <v>0</v>
      </c>
      <c r="Q576" s="192"/>
      <c r="R576" s="194"/>
      <c r="S576" s="11">
        <f t="shared" si="90"/>
        <v>0</v>
      </c>
      <c r="T576" s="11">
        <f t="shared" si="90"/>
        <v>0</v>
      </c>
      <c r="U576" s="8">
        <f t="shared" si="87"/>
        <v>0</v>
      </c>
      <c r="V576" s="8">
        <f t="shared" si="88"/>
        <v>0</v>
      </c>
      <c r="AA576" s="34">
        <f t="shared" si="91"/>
        <v>0</v>
      </c>
    </row>
    <row r="577" spans="1:27" s="2" customFormat="1" ht="11.25" customHeight="1">
      <c r="A577" s="52"/>
      <c r="B577" s="182"/>
      <c r="C577" s="183"/>
      <c r="D577" s="184"/>
      <c r="E577" s="180"/>
      <c r="F577" s="185"/>
      <c r="G577" s="184"/>
      <c r="H577" s="186"/>
      <c r="I577" s="180"/>
      <c r="J577" s="180"/>
      <c r="K577" s="223">
        <f t="shared" si="89"/>
        <v>0</v>
      </c>
      <c r="L577" s="203"/>
      <c r="M577" s="169"/>
      <c r="N577" s="171">
        <f t="shared" si="92"/>
        <v>0</v>
      </c>
      <c r="O577" s="171">
        <f t="shared" si="93"/>
        <v>0</v>
      </c>
      <c r="P577" s="97">
        <f t="shared" si="86"/>
        <v>0</v>
      </c>
      <c r="Q577" s="192"/>
      <c r="R577" s="194"/>
      <c r="S577" s="11">
        <f t="shared" si="90"/>
        <v>0</v>
      </c>
      <c r="T577" s="11">
        <f t="shared" si="90"/>
        <v>0</v>
      </c>
      <c r="U577" s="8">
        <f t="shared" si="87"/>
        <v>0</v>
      </c>
      <c r="V577" s="8">
        <f t="shared" si="88"/>
        <v>0</v>
      </c>
      <c r="AA577" s="34">
        <f t="shared" si="91"/>
        <v>0</v>
      </c>
    </row>
    <row r="578" spans="1:27" s="2" customFormat="1" ht="11.25" customHeight="1">
      <c r="A578" s="52"/>
      <c r="B578" s="182"/>
      <c r="C578" s="183"/>
      <c r="D578" s="184"/>
      <c r="E578" s="180"/>
      <c r="F578" s="185"/>
      <c r="G578" s="184"/>
      <c r="H578" s="186"/>
      <c r="I578" s="180"/>
      <c r="J578" s="180"/>
      <c r="K578" s="223">
        <f t="shared" si="89"/>
        <v>0</v>
      </c>
      <c r="L578" s="203"/>
      <c r="M578" s="169"/>
      <c r="N578" s="171">
        <f t="shared" si="92"/>
        <v>0</v>
      </c>
      <c r="O578" s="171">
        <f t="shared" si="93"/>
        <v>0</v>
      </c>
      <c r="P578" s="97">
        <f t="shared" si="86"/>
        <v>0</v>
      </c>
      <c r="Q578" s="192"/>
      <c r="R578" s="194"/>
      <c r="S578" s="11">
        <f t="shared" si="90"/>
        <v>0</v>
      </c>
      <c r="T578" s="11">
        <f t="shared" si="90"/>
        <v>0</v>
      </c>
      <c r="U578" s="8">
        <f t="shared" si="87"/>
        <v>0</v>
      </c>
      <c r="V578" s="8">
        <f t="shared" si="88"/>
        <v>0</v>
      </c>
      <c r="AA578" s="34">
        <f t="shared" si="91"/>
        <v>0</v>
      </c>
    </row>
    <row r="579" spans="1:27" s="2" customFormat="1" ht="11.25" customHeight="1">
      <c r="A579" s="52"/>
      <c r="B579" s="182"/>
      <c r="C579" s="183"/>
      <c r="D579" s="184"/>
      <c r="E579" s="180"/>
      <c r="F579" s="185"/>
      <c r="G579" s="184"/>
      <c r="H579" s="186"/>
      <c r="I579" s="180"/>
      <c r="J579" s="180"/>
      <c r="K579" s="223">
        <f t="shared" si="89"/>
        <v>0</v>
      </c>
      <c r="L579" s="203"/>
      <c r="M579" s="169"/>
      <c r="N579" s="171">
        <f t="shared" si="92"/>
        <v>0</v>
      </c>
      <c r="O579" s="171">
        <f t="shared" si="93"/>
        <v>0</v>
      </c>
      <c r="P579" s="97">
        <f t="shared" si="86"/>
        <v>0</v>
      </c>
      <c r="Q579" s="192"/>
      <c r="R579" s="194"/>
      <c r="S579" s="11">
        <f t="shared" si="90"/>
        <v>0</v>
      </c>
      <c r="T579" s="11">
        <f t="shared" si="90"/>
        <v>0</v>
      </c>
      <c r="U579" s="8">
        <f t="shared" si="87"/>
        <v>0</v>
      </c>
      <c r="V579" s="8">
        <f t="shared" si="88"/>
        <v>0</v>
      </c>
      <c r="AA579" s="34">
        <f t="shared" si="91"/>
        <v>0</v>
      </c>
    </row>
    <row r="580" spans="1:27" s="8" customFormat="1" ht="11.25" customHeight="1">
      <c r="A580" s="41"/>
      <c r="B580" s="188"/>
      <c r="C580" s="189"/>
      <c r="D580" s="190"/>
      <c r="E580" s="181"/>
      <c r="F580" s="185"/>
      <c r="G580" s="184"/>
      <c r="H580" s="186"/>
      <c r="I580" s="181"/>
      <c r="J580" s="181"/>
      <c r="K580" s="223">
        <f t="shared" si="89"/>
        <v>0</v>
      </c>
      <c r="L580" s="204"/>
      <c r="M580" s="170"/>
      <c r="N580" s="171">
        <f t="shared" si="92"/>
        <v>0</v>
      </c>
      <c r="O580" s="171">
        <f t="shared" si="93"/>
        <v>0</v>
      </c>
      <c r="P580" s="97">
        <f t="shared" si="86"/>
        <v>0</v>
      </c>
      <c r="Q580" s="192"/>
      <c r="R580" s="193"/>
      <c r="S580" s="11">
        <f t="shared" si="90"/>
        <v>0</v>
      </c>
      <c r="T580" s="11">
        <f t="shared" si="90"/>
        <v>0</v>
      </c>
      <c r="U580" s="8">
        <f t="shared" si="87"/>
        <v>0</v>
      </c>
      <c r="V580" s="8">
        <f t="shared" si="88"/>
        <v>0</v>
      </c>
      <c r="AA580" s="34">
        <f t="shared" si="91"/>
        <v>0</v>
      </c>
    </row>
    <row r="581" spans="1:27" s="2" customFormat="1" ht="11.25" customHeight="1">
      <c r="A581" s="52"/>
      <c r="B581" s="187"/>
      <c r="C581" s="183"/>
      <c r="D581" s="184"/>
      <c r="E581" s="180"/>
      <c r="F581" s="185"/>
      <c r="G581" s="184"/>
      <c r="H581" s="186"/>
      <c r="I581" s="180"/>
      <c r="J581" s="180"/>
      <c r="K581" s="223">
        <f t="shared" si="89"/>
        <v>0</v>
      </c>
      <c r="L581" s="203"/>
      <c r="M581" s="169"/>
      <c r="N581" s="171">
        <f t="shared" si="92"/>
        <v>0</v>
      </c>
      <c r="O581" s="171">
        <f t="shared" si="93"/>
        <v>0</v>
      </c>
      <c r="P581" s="97">
        <f t="shared" si="86"/>
        <v>0</v>
      </c>
      <c r="Q581" s="192"/>
      <c r="R581" s="194"/>
      <c r="S581" s="11">
        <f t="shared" si="90"/>
        <v>0</v>
      </c>
      <c r="T581" s="11">
        <f t="shared" si="90"/>
        <v>0</v>
      </c>
      <c r="U581" s="8">
        <f t="shared" si="87"/>
        <v>0</v>
      </c>
      <c r="V581" s="8">
        <f t="shared" si="88"/>
        <v>0</v>
      </c>
      <c r="AA581" s="34">
        <f t="shared" si="91"/>
        <v>0</v>
      </c>
    </row>
    <row r="582" spans="1:27" s="2" customFormat="1" ht="11.25" customHeight="1">
      <c r="A582" s="52"/>
      <c r="B582" s="182"/>
      <c r="C582" s="183"/>
      <c r="D582" s="184"/>
      <c r="E582" s="180"/>
      <c r="F582" s="185"/>
      <c r="G582" s="184"/>
      <c r="H582" s="186"/>
      <c r="I582" s="180"/>
      <c r="J582" s="180"/>
      <c r="K582" s="223">
        <f t="shared" si="89"/>
        <v>0</v>
      </c>
      <c r="L582" s="203"/>
      <c r="M582" s="169"/>
      <c r="N582" s="171">
        <f t="shared" si="92"/>
        <v>0</v>
      </c>
      <c r="O582" s="171">
        <f t="shared" si="93"/>
        <v>0</v>
      </c>
      <c r="P582" s="97">
        <f t="shared" si="86"/>
        <v>0</v>
      </c>
      <c r="Q582" s="192"/>
      <c r="R582" s="194"/>
      <c r="S582" s="11">
        <f t="shared" si="90"/>
        <v>0</v>
      </c>
      <c r="T582" s="11">
        <f t="shared" si="90"/>
        <v>0</v>
      </c>
      <c r="U582" s="8">
        <f t="shared" si="87"/>
        <v>0</v>
      </c>
      <c r="V582" s="8">
        <f t="shared" si="88"/>
        <v>0</v>
      </c>
      <c r="AA582" s="34">
        <f t="shared" si="91"/>
        <v>0</v>
      </c>
    </row>
    <row r="583" spans="1:27" s="2" customFormat="1" ht="11.25" customHeight="1">
      <c r="A583" s="52"/>
      <c r="B583" s="182"/>
      <c r="C583" s="183"/>
      <c r="D583" s="184"/>
      <c r="E583" s="180"/>
      <c r="F583" s="185"/>
      <c r="G583" s="184"/>
      <c r="H583" s="186"/>
      <c r="I583" s="180"/>
      <c r="J583" s="180"/>
      <c r="K583" s="223">
        <f t="shared" si="89"/>
        <v>0</v>
      </c>
      <c r="L583" s="203"/>
      <c r="M583" s="169"/>
      <c r="N583" s="171">
        <f t="shared" si="92"/>
        <v>0</v>
      </c>
      <c r="O583" s="171">
        <f t="shared" si="93"/>
        <v>0</v>
      </c>
      <c r="P583" s="97">
        <f t="shared" si="86"/>
        <v>0</v>
      </c>
      <c r="Q583" s="192"/>
      <c r="R583" s="194"/>
      <c r="S583" s="11">
        <f t="shared" si="90"/>
        <v>0</v>
      </c>
      <c r="T583" s="11">
        <f t="shared" si="90"/>
        <v>0</v>
      </c>
      <c r="U583" s="8">
        <f t="shared" si="87"/>
        <v>0</v>
      </c>
      <c r="V583" s="8">
        <f t="shared" si="88"/>
        <v>0</v>
      </c>
      <c r="AA583" s="34">
        <f t="shared" si="91"/>
        <v>0</v>
      </c>
    </row>
    <row r="584" spans="1:27" s="2" customFormat="1" ht="11.25" customHeight="1">
      <c r="A584" s="52"/>
      <c r="B584" s="182"/>
      <c r="C584" s="183"/>
      <c r="D584" s="184"/>
      <c r="E584" s="180"/>
      <c r="F584" s="185"/>
      <c r="G584" s="184"/>
      <c r="H584" s="186"/>
      <c r="I584" s="180"/>
      <c r="J584" s="180"/>
      <c r="K584" s="223">
        <f t="shared" si="89"/>
        <v>0</v>
      </c>
      <c r="L584" s="203"/>
      <c r="M584" s="169"/>
      <c r="N584" s="171">
        <f t="shared" si="92"/>
        <v>0</v>
      </c>
      <c r="O584" s="171">
        <f t="shared" si="93"/>
        <v>0</v>
      </c>
      <c r="P584" s="97">
        <f t="shared" si="86"/>
        <v>0</v>
      </c>
      <c r="Q584" s="192"/>
      <c r="R584" s="194"/>
      <c r="S584" s="11">
        <f t="shared" si="90"/>
        <v>0</v>
      </c>
      <c r="T584" s="11">
        <f t="shared" si="90"/>
        <v>0</v>
      </c>
      <c r="U584" s="8">
        <f t="shared" si="87"/>
        <v>0</v>
      </c>
      <c r="V584" s="8">
        <f t="shared" si="88"/>
        <v>0</v>
      </c>
      <c r="AA584" s="34">
        <f t="shared" si="91"/>
        <v>0</v>
      </c>
    </row>
    <row r="585" spans="1:27" s="8" customFormat="1" ht="11.25" customHeight="1" thickBot="1">
      <c r="A585" s="41"/>
      <c r="B585" s="85"/>
      <c r="C585" s="68"/>
      <c r="D585" s="228"/>
      <c r="E585" s="116"/>
      <c r="F585" s="234"/>
      <c r="G585" s="235"/>
      <c r="H585" s="236"/>
      <c r="I585" s="116"/>
      <c r="J585" s="116"/>
      <c r="K585" s="233">
        <f t="shared" si="89"/>
        <v>0</v>
      </c>
      <c r="L585" s="231"/>
      <c r="M585" s="116"/>
      <c r="N585" s="97">
        <f t="shared" si="92"/>
        <v>0</v>
      </c>
      <c r="O585" s="97">
        <f t="shared" si="93"/>
        <v>0</v>
      </c>
      <c r="P585" s="97">
        <f t="shared" si="86"/>
        <v>0</v>
      </c>
      <c r="Q585" s="97"/>
      <c r="R585" s="232"/>
      <c r="S585" s="11">
        <f t="shared" si="90"/>
        <v>0</v>
      </c>
      <c r="T585" s="11">
        <f t="shared" si="90"/>
        <v>0</v>
      </c>
      <c r="U585" s="8">
        <f t="shared" si="87"/>
        <v>0</v>
      </c>
      <c r="V585" s="8">
        <f t="shared" si="88"/>
        <v>0</v>
      </c>
      <c r="AA585" s="34">
        <f>AA586</f>
        <v>1</v>
      </c>
    </row>
    <row r="586" spans="1:27" s="8" customFormat="1" ht="15" thickBot="1" thickTop="1">
      <c r="A586" s="42"/>
      <c r="B586" s="18" t="s">
        <v>2217</v>
      </c>
      <c r="C586" s="67"/>
      <c r="D586" s="118"/>
      <c r="E586" s="119"/>
      <c r="F586" s="120"/>
      <c r="G586" s="121"/>
      <c r="H586" s="122"/>
      <c r="I586" s="30">
        <f>SUBTOTAL(9,I555:I585)</f>
        <v>0</v>
      </c>
      <c r="J586" s="30">
        <f>SUBTOTAL(9,J555:J585)</f>
        <v>0</v>
      </c>
      <c r="K586" s="217">
        <f>SUBTOTAL(9,K555:K585)</f>
        <v>0</v>
      </c>
      <c r="L586" s="30">
        <f>SUM(L557:L585)</f>
        <v>0</v>
      </c>
      <c r="M586" s="30">
        <f>SUM(M557:M585)</f>
        <v>0</v>
      </c>
      <c r="N586" s="30">
        <f>SUBTOTAL(9,N555:N585)</f>
        <v>0</v>
      </c>
      <c r="O586" s="30">
        <f>SUBTOTAL(9,O555:O585)</f>
        <v>0</v>
      </c>
      <c r="P586" s="168">
        <f>SUBTOTAL(9,P555:P585)</f>
        <v>0</v>
      </c>
      <c r="Q586" s="81"/>
      <c r="R586" s="43"/>
      <c r="S586" s="11">
        <f t="shared" si="90"/>
        <v>0</v>
      </c>
      <c r="T586" s="11">
        <f t="shared" si="90"/>
        <v>0</v>
      </c>
      <c r="U586" s="8">
        <f>IF(N586&gt;0,1,0)</f>
        <v>0</v>
      </c>
      <c r="V586" s="8">
        <f>IF(O586&gt;0,1,0)</f>
        <v>0</v>
      </c>
      <c r="AA586" s="8">
        <f>IF(SUM(AA557:AA584)&gt;0,1,0)</f>
        <v>1</v>
      </c>
    </row>
    <row r="587" spans="1:27" s="8" customFormat="1" ht="11.25" customHeight="1" thickTop="1">
      <c r="A587" s="44"/>
      <c r="B587" s="15"/>
      <c r="C587" s="68"/>
      <c r="D587" s="76"/>
      <c r="E587" s="28"/>
      <c r="F587" s="65"/>
      <c r="G587" s="76"/>
      <c r="H587" s="113"/>
      <c r="I587" s="28"/>
      <c r="J587" s="28"/>
      <c r="K587" s="214"/>
      <c r="L587" s="201"/>
      <c r="M587" s="28"/>
      <c r="N587" s="95"/>
      <c r="O587" s="95"/>
      <c r="P587" s="95"/>
      <c r="Q587" s="79"/>
      <c r="R587" s="10"/>
      <c r="S587" s="11"/>
      <c r="U587" s="11"/>
      <c r="AA587" s="8">
        <f>+AA586</f>
        <v>1</v>
      </c>
    </row>
    <row r="588" spans="1:27" s="8" customFormat="1" ht="14.25">
      <c r="A588" s="37" t="s">
        <v>2118</v>
      </c>
      <c r="B588" s="14" t="s">
        <v>2172</v>
      </c>
      <c r="C588" s="66"/>
      <c r="D588" s="114"/>
      <c r="E588" s="29"/>
      <c r="F588" s="66"/>
      <c r="G588" s="114"/>
      <c r="H588" s="115"/>
      <c r="I588" s="29"/>
      <c r="J588" s="29"/>
      <c r="K588" s="215"/>
      <c r="L588" s="202"/>
      <c r="M588" s="29"/>
      <c r="N588" s="80"/>
      <c r="O588" s="80"/>
      <c r="P588" s="29"/>
      <c r="Q588" s="80"/>
      <c r="R588" s="38"/>
      <c r="S588" s="12"/>
      <c r="U588" s="12"/>
      <c r="AA588" s="8">
        <f>+AA619</f>
        <v>1</v>
      </c>
    </row>
    <row r="589" spans="1:27" s="8" customFormat="1" ht="11.25" customHeight="1">
      <c r="A589" s="41"/>
      <c r="B589" s="85"/>
      <c r="C589" s="68"/>
      <c r="D589" s="228"/>
      <c r="E589" s="116"/>
      <c r="F589" s="68"/>
      <c r="G589" s="228"/>
      <c r="H589" s="229"/>
      <c r="I589" s="116">
        <f>K589</f>
        <v>0</v>
      </c>
      <c r="J589" s="116"/>
      <c r="K589" s="233"/>
      <c r="L589" s="231"/>
      <c r="M589" s="116"/>
      <c r="N589" s="97">
        <f aca="true" t="shared" si="94" ref="N589:N618">P589</f>
        <v>0</v>
      </c>
      <c r="O589" s="95"/>
      <c r="P589" s="97">
        <f aca="true" t="shared" si="95" ref="P589:P618">K589-M589-L589</f>
        <v>0</v>
      </c>
      <c r="Q589" s="97"/>
      <c r="R589" s="232"/>
      <c r="S589" s="11"/>
      <c r="U589" s="11"/>
      <c r="AA589" s="8">
        <f>AA588</f>
        <v>1</v>
      </c>
    </row>
    <row r="590" spans="1:27" s="8" customFormat="1" ht="11.25" customHeight="1">
      <c r="A590" s="40"/>
      <c r="B590" s="188" t="s">
        <v>2179</v>
      </c>
      <c r="C590" s="191"/>
      <c r="D590" s="190"/>
      <c r="E590" s="181"/>
      <c r="F590" s="185"/>
      <c r="G590" s="184"/>
      <c r="H590" s="186"/>
      <c r="I590" s="28">
        <f aca="true" t="shared" si="96" ref="I590:I618">K590</f>
        <v>0</v>
      </c>
      <c r="J590" s="28"/>
      <c r="K590" s="216"/>
      <c r="L590" s="204"/>
      <c r="M590" s="170"/>
      <c r="N590" s="97">
        <f t="shared" si="94"/>
        <v>0</v>
      </c>
      <c r="O590" s="95"/>
      <c r="P590" s="97">
        <f t="shared" si="95"/>
        <v>0</v>
      </c>
      <c r="Q590" s="192"/>
      <c r="R590" s="193"/>
      <c r="S590" s="12"/>
      <c r="U590" s="12"/>
      <c r="AA590" s="8">
        <f aca="true" t="shared" si="97" ref="AA590:AA617">IF(OR(B590&lt;&gt;0,C590&lt;&gt;0),1,0)</f>
        <v>1</v>
      </c>
    </row>
    <row r="591" spans="1:27" s="2" customFormat="1" ht="11.25" customHeight="1">
      <c r="A591" s="52"/>
      <c r="B591" s="182"/>
      <c r="C591" s="183"/>
      <c r="D591" s="184"/>
      <c r="E591" s="180"/>
      <c r="F591" s="185"/>
      <c r="G591" s="184"/>
      <c r="H591" s="186"/>
      <c r="I591" s="28">
        <f t="shared" si="96"/>
        <v>0</v>
      </c>
      <c r="J591" s="53"/>
      <c r="K591" s="216"/>
      <c r="L591" s="203"/>
      <c r="M591" s="169"/>
      <c r="N591" s="97">
        <f t="shared" si="94"/>
        <v>0</v>
      </c>
      <c r="O591" s="95"/>
      <c r="P591" s="97">
        <f t="shared" si="95"/>
        <v>0</v>
      </c>
      <c r="Q591" s="192"/>
      <c r="R591" s="194"/>
      <c r="S591" s="3"/>
      <c r="T591" s="112"/>
      <c r="U591" s="3"/>
      <c r="AA591" s="34">
        <f t="shared" si="97"/>
        <v>0</v>
      </c>
    </row>
    <row r="592" spans="1:27" s="2" customFormat="1" ht="11.25" customHeight="1">
      <c r="A592" s="52"/>
      <c r="B592" s="182"/>
      <c r="C592" s="183"/>
      <c r="D592" s="184"/>
      <c r="E592" s="180"/>
      <c r="F592" s="185"/>
      <c r="G592" s="184"/>
      <c r="H592" s="186"/>
      <c r="I592" s="28">
        <f t="shared" si="96"/>
        <v>0</v>
      </c>
      <c r="J592" s="53"/>
      <c r="K592" s="216"/>
      <c r="L592" s="203"/>
      <c r="M592" s="169"/>
      <c r="N592" s="97">
        <f t="shared" si="94"/>
        <v>0</v>
      </c>
      <c r="O592" s="95"/>
      <c r="P592" s="97">
        <f t="shared" si="95"/>
        <v>0</v>
      </c>
      <c r="Q592" s="192"/>
      <c r="R592" s="194"/>
      <c r="S592" s="3"/>
      <c r="T592" s="112"/>
      <c r="U592" s="3"/>
      <c r="AA592" s="34">
        <f t="shared" si="97"/>
        <v>0</v>
      </c>
    </row>
    <row r="593" spans="1:27" s="2" customFormat="1" ht="11.25" customHeight="1">
      <c r="A593" s="52"/>
      <c r="B593" s="182"/>
      <c r="C593" s="183"/>
      <c r="D593" s="184"/>
      <c r="E593" s="180"/>
      <c r="F593" s="185"/>
      <c r="G593" s="184"/>
      <c r="H593" s="186"/>
      <c r="I593" s="28">
        <f t="shared" si="96"/>
        <v>0</v>
      </c>
      <c r="J593" s="53"/>
      <c r="K593" s="216"/>
      <c r="L593" s="203"/>
      <c r="M593" s="169"/>
      <c r="N593" s="97">
        <f t="shared" si="94"/>
        <v>0</v>
      </c>
      <c r="O593" s="95"/>
      <c r="P593" s="97">
        <f t="shared" si="95"/>
        <v>0</v>
      </c>
      <c r="Q593" s="192"/>
      <c r="R593" s="194"/>
      <c r="S593" s="3"/>
      <c r="T593" s="112"/>
      <c r="U593" s="3"/>
      <c r="AA593" s="34">
        <f t="shared" si="97"/>
        <v>0</v>
      </c>
    </row>
    <row r="594" spans="1:27" s="2" customFormat="1" ht="11.25" customHeight="1">
      <c r="A594" s="52"/>
      <c r="B594" s="187"/>
      <c r="C594" s="183"/>
      <c r="D594" s="184"/>
      <c r="E594" s="180"/>
      <c r="F594" s="185"/>
      <c r="G594" s="184"/>
      <c r="H594" s="186"/>
      <c r="I594" s="28">
        <f t="shared" si="96"/>
        <v>0</v>
      </c>
      <c r="J594" s="53"/>
      <c r="K594" s="216"/>
      <c r="L594" s="203"/>
      <c r="M594" s="169"/>
      <c r="N594" s="97">
        <f t="shared" si="94"/>
        <v>0</v>
      </c>
      <c r="O594" s="95"/>
      <c r="P594" s="97">
        <f t="shared" si="95"/>
        <v>0</v>
      </c>
      <c r="Q594" s="192"/>
      <c r="R594" s="194"/>
      <c r="S594" s="3"/>
      <c r="T594" s="112"/>
      <c r="U594" s="3"/>
      <c r="AA594" s="34">
        <f t="shared" si="97"/>
        <v>0</v>
      </c>
    </row>
    <row r="595" spans="1:27" s="2" customFormat="1" ht="11.25" customHeight="1">
      <c r="A595" s="52"/>
      <c r="B595" s="182"/>
      <c r="C595" s="183"/>
      <c r="D595" s="184"/>
      <c r="E595" s="180"/>
      <c r="F595" s="185"/>
      <c r="G595" s="184"/>
      <c r="H595" s="186"/>
      <c r="I595" s="28">
        <f t="shared" si="96"/>
        <v>0</v>
      </c>
      <c r="J595" s="53"/>
      <c r="K595" s="216"/>
      <c r="L595" s="203"/>
      <c r="M595" s="169"/>
      <c r="N595" s="97">
        <f t="shared" si="94"/>
        <v>0</v>
      </c>
      <c r="O595" s="95"/>
      <c r="P595" s="97">
        <f t="shared" si="95"/>
        <v>0</v>
      </c>
      <c r="Q595" s="192"/>
      <c r="R595" s="194"/>
      <c r="S595" s="3"/>
      <c r="T595" s="112"/>
      <c r="U595" s="3"/>
      <c r="AA595" s="34">
        <f t="shared" si="97"/>
        <v>0</v>
      </c>
    </row>
    <row r="596" spans="1:27" s="2" customFormat="1" ht="11.25" customHeight="1">
      <c r="A596" s="52"/>
      <c r="B596" s="182"/>
      <c r="C596" s="183"/>
      <c r="D596" s="184"/>
      <c r="E596" s="180"/>
      <c r="F596" s="185"/>
      <c r="G596" s="184"/>
      <c r="H596" s="186"/>
      <c r="I596" s="28">
        <f t="shared" si="96"/>
        <v>0</v>
      </c>
      <c r="J596" s="53"/>
      <c r="K596" s="216"/>
      <c r="L596" s="203"/>
      <c r="M596" s="169"/>
      <c r="N596" s="97">
        <f t="shared" si="94"/>
        <v>0</v>
      </c>
      <c r="O596" s="95"/>
      <c r="P596" s="97">
        <f t="shared" si="95"/>
        <v>0</v>
      </c>
      <c r="Q596" s="192"/>
      <c r="R596" s="194"/>
      <c r="S596" s="3"/>
      <c r="T596" s="112"/>
      <c r="U596" s="3"/>
      <c r="AA596" s="34">
        <f t="shared" si="97"/>
        <v>0</v>
      </c>
    </row>
    <row r="597" spans="1:27" s="2" customFormat="1" ht="11.25" customHeight="1">
      <c r="A597" s="52"/>
      <c r="B597" s="182"/>
      <c r="C597" s="183"/>
      <c r="D597" s="184"/>
      <c r="E597" s="180"/>
      <c r="F597" s="185"/>
      <c r="G597" s="184"/>
      <c r="H597" s="186"/>
      <c r="I597" s="28">
        <f t="shared" si="96"/>
        <v>0</v>
      </c>
      <c r="J597" s="53"/>
      <c r="K597" s="216"/>
      <c r="L597" s="203"/>
      <c r="M597" s="169"/>
      <c r="N597" s="97">
        <f t="shared" si="94"/>
        <v>0</v>
      </c>
      <c r="O597" s="95"/>
      <c r="P597" s="97">
        <f t="shared" si="95"/>
        <v>0</v>
      </c>
      <c r="Q597" s="192"/>
      <c r="R597" s="194"/>
      <c r="S597" s="3"/>
      <c r="T597" s="112"/>
      <c r="U597" s="3"/>
      <c r="AA597" s="34">
        <f t="shared" si="97"/>
        <v>0</v>
      </c>
    </row>
    <row r="598" spans="1:27" s="2" customFormat="1" ht="11.25" customHeight="1">
      <c r="A598" s="52"/>
      <c r="B598" s="187"/>
      <c r="C598" s="183"/>
      <c r="D598" s="184"/>
      <c r="E598" s="180"/>
      <c r="F598" s="185"/>
      <c r="G598" s="184"/>
      <c r="H598" s="186"/>
      <c r="I598" s="28">
        <f t="shared" si="96"/>
        <v>0</v>
      </c>
      <c r="J598" s="53"/>
      <c r="K598" s="216"/>
      <c r="L598" s="203"/>
      <c r="M598" s="169"/>
      <c r="N598" s="97">
        <f t="shared" si="94"/>
        <v>0</v>
      </c>
      <c r="O598" s="95"/>
      <c r="P598" s="97">
        <f t="shared" si="95"/>
        <v>0</v>
      </c>
      <c r="Q598" s="192"/>
      <c r="R598" s="194"/>
      <c r="S598" s="3"/>
      <c r="T598" s="112"/>
      <c r="U598" s="3"/>
      <c r="AA598" s="34">
        <f t="shared" si="97"/>
        <v>0</v>
      </c>
    </row>
    <row r="599" spans="1:27" s="2" customFormat="1" ht="11.25" customHeight="1">
      <c r="A599" s="52"/>
      <c r="B599" s="182"/>
      <c r="C599" s="183"/>
      <c r="D599" s="184"/>
      <c r="E599" s="180"/>
      <c r="F599" s="185"/>
      <c r="G599" s="184"/>
      <c r="H599" s="186"/>
      <c r="I599" s="28">
        <f t="shared" si="96"/>
        <v>0</v>
      </c>
      <c r="J599" s="53"/>
      <c r="K599" s="216"/>
      <c r="L599" s="203"/>
      <c r="M599" s="169"/>
      <c r="N599" s="97">
        <f t="shared" si="94"/>
        <v>0</v>
      </c>
      <c r="O599" s="95"/>
      <c r="P599" s="97">
        <f t="shared" si="95"/>
        <v>0</v>
      </c>
      <c r="Q599" s="192"/>
      <c r="R599" s="194"/>
      <c r="S599" s="3"/>
      <c r="T599" s="112"/>
      <c r="U599" s="3"/>
      <c r="AA599" s="34">
        <f t="shared" si="97"/>
        <v>0</v>
      </c>
    </row>
    <row r="600" spans="1:27" s="2" customFormat="1" ht="11.25" customHeight="1">
      <c r="A600" s="52"/>
      <c r="B600" s="182"/>
      <c r="C600" s="183"/>
      <c r="D600" s="184"/>
      <c r="E600" s="180"/>
      <c r="F600" s="185"/>
      <c r="G600" s="184"/>
      <c r="H600" s="186"/>
      <c r="I600" s="28">
        <f t="shared" si="96"/>
        <v>0</v>
      </c>
      <c r="J600" s="53"/>
      <c r="K600" s="216"/>
      <c r="L600" s="203"/>
      <c r="M600" s="169"/>
      <c r="N600" s="97">
        <f t="shared" si="94"/>
        <v>0</v>
      </c>
      <c r="O600" s="95"/>
      <c r="P600" s="97">
        <f t="shared" si="95"/>
        <v>0</v>
      </c>
      <c r="Q600" s="192"/>
      <c r="R600" s="194"/>
      <c r="S600" s="3"/>
      <c r="T600" s="112"/>
      <c r="U600" s="3"/>
      <c r="AA600" s="34">
        <f t="shared" si="97"/>
        <v>0</v>
      </c>
    </row>
    <row r="601" spans="1:27" s="2" customFormat="1" ht="11.25" customHeight="1">
      <c r="A601" s="52"/>
      <c r="B601" s="182"/>
      <c r="C601" s="183"/>
      <c r="D601" s="184"/>
      <c r="E601" s="180"/>
      <c r="F601" s="185"/>
      <c r="G601" s="184"/>
      <c r="H601" s="186"/>
      <c r="I601" s="28">
        <f t="shared" si="96"/>
        <v>0</v>
      </c>
      <c r="J601" s="53"/>
      <c r="K601" s="216"/>
      <c r="L601" s="203"/>
      <c r="M601" s="169"/>
      <c r="N601" s="97">
        <f t="shared" si="94"/>
        <v>0</v>
      </c>
      <c r="O601" s="95"/>
      <c r="P601" s="97">
        <f t="shared" si="95"/>
        <v>0</v>
      </c>
      <c r="Q601" s="192"/>
      <c r="R601" s="194"/>
      <c r="S601" s="3"/>
      <c r="T601" s="112"/>
      <c r="U601" s="3"/>
      <c r="AA601" s="34">
        <f t="shared" si="97"/>
        <v>0</v>
      </c>
    </row>
    <row r="602" spans="1:27" s="2" customFormat="1" ht="11.25" customHeight="1">
      <c r="A602" s="52"/>
      <c r="B602" s="182"/>
      <c r="C602" s="183"/>
      <c r="D602" s="184"/>
      <c r="E602" s="180"/>
      <c r="F602" s="185"/>
      <c r="G602" s="184"/>
      <c r="H602" s="186"/>
      <c r="I602" s="28">
        <f t="shared" si="96"/>
        <v>0</v>
      </c>
      <c r="J602" s="53"/>
      <c r="K602" s="216"/>
      <c r="L602" s="203"/>
      <c r="M602" s="169"/>
      <c r="N602" s="97">
        <f t="shared" si="94"/>
        <v>0</v>
      </c>
      <c r="O602" s="95"/>
      <c r="P602" s="97">
        <f t="shared" si="95"/>
        <v>0</v>
      </c>
      <c r="Q602" s="192"/>
      <c r="R602" s="194"/>
      <c r="S602" s="3"/>
      <c r="T602" s="112"/>
      <c r="U602" s="3"/>
      <c r="AA602" s="34">
        <f t="shared" si="97"/>
        <v>0</v>
      </c>
    </row>
    <row r="603" spans="1:27" s="2" customFormat="1" ht="11.25" customHeight="1">
      <c r="A603" s="52"/>
      <c r="B603" s="182"/>
      <c r="C603" s="183"/>
      <c r="D603" s="184"/>
      <c r="E603" s="180"/>
      <c r="F603" s="185"/>
      <c r="G603" s="184"/>
      <c r="H603" s="186"/>
      <c r="I603" s="28">
        <f t="shared" si="96"/>
        <v>0</v>
      </c>
      <c r="J603" s="53"/>
      <c r="K603" s="216"/>
      <c r="L603" s="203"/>
      <c r="M603" s="169"/>
      <c r="N603" s="97">
        <f t="shared" si="94"/>
        <v>0</v>
      </c>
      <c r="O603" s="95"/>
      <c r="P603" s="97">
        <f t="shared" si="95"/>
        <v>0</v>
      </c>
      <c r="Q603" s="192"/>
      <c r="R603" s="194"/>
      <c r="S603" s="3"/>
      <c r="T603" s="112"/>
      <c r="U603" s="3"/>
      <c r="AA603" s="34">
        <f t="shared" si="97"/>
        <v>0</v>
      </c>
    </row>
    <row r="604" spans="1:27" s="2" customFormat="1" ht="11.25" customHeight="1">
      <c r="A604" s="52"/>
      <c r="B604" s="182"/>
      <c r="C604" s="183"/>
      <c r="D604" s="184"/>
      <c r="E604" s="180"/>
      <c r="F604" s="185"/>
      <c r="G604" s="184"/>
      <c r="H604" s="186"/>
      <c r="I604" s="28">
        <f t="shared" si="96"/>
        <v>0</v>
      </c>
      <c r="J604" s="53"/>
      <c r="K604" s="216"/>
      <c r="L604" s="203"/>
      <c r="M604" s="169"/>
      <c r="N604" s="97">
        <f t="shared" si="94"/>
        <v>0</v>
      </c>
      <c r="O604" s="95"/>
      <c r="P604" s="97">
        <f t="shared" si="95"/>
        <v>0</v>
      </c>
      <c r="Q604" s="192"/>
      <c r="R604" s="194"/>
      <c r="S604" s="3"/>
      <c r="T604" s="112"/>
      <c r="U604" s="3"/>
      <c r="AA604" s="34">
        <f t="shared" si="97"/>
        <v>0</v>
      </c>
    </row>
    <row r="605" spans="1:27" s="2" customFormat="1" ht="11.25" customHeight="1">
      <c r="A605" s="52"/>
      <c r="B605" s="187"/>
      <c r="C605" s="183"/>
      <c r="D605" s="184"/>
      <c r="E605" s="180"/>
      <c r="F605" s="185"/>
      <c r="G605" s="184"/>
      <c r="H605" s="186"/>
      <c r="I605" s="28">
        <f t="shared" si="96"/>
        <v>0</v>
      </c>
      <c r="J605" s="53"/>
      <c r="K605" s="216"/>
      <c r="L605" s="203"/>
      <c r="M605" s="169"/>
      <c r="N605" s="97">
        <f t="shared" si="94"/>
        <v>0</v>
      </c>
      <c r="O605" s="95"/>
      <c r="P605" s="97">
        <f t="shared" si="95"/>
        <v>0</v>
      </c>
      <c r="Q605" s="192"/>
      <c r="R605" s="194"/>
      <c r="S605" s="3"/>
      <c r="T605" s="112"/>
      <c r="U605" s="3"/>
      <c r="AA605" s="34">
        <f t="shared" si="97"/>
        <v>0</v>
      </c>
    </row>
    <row r="606" spans="1:27" s="2" customFormat="1" ht="11.25" customHeight="1">
      <c r="A606" s="52"/>
      <c r="B606" s="182"/>
      <c r="C606" s="183"/>
      <c r="D606" s="184"/>
      <c r="E606" s="180"/>
      <c r="F606" s="185"/>
      <c r="G606" s="184"/>
      <c r="H606" s="186"/>
      <c r="I606" s="28">
        <f t="shared" si="96"/>
        <v>0</v>
      </c>
      <c r="J606" s="53"/>
      <c r="K606" s="216"/>
      <c r="L606" s="203"/>
      <c r="M606" s="169"/>
      <c r="N606" s="97">
        <f t="shared" si="94"/>
        <v>0</v>
      </c>
      <c r="O606" s="95"/>
      <c r="P606" s="97">
        <f t="shared" si="95"/>
        <v>0</v>
      </c>
      <c r="Q606" s="192"/>
      <c r="R606" s="194"/>
      <c r="S606" s="3"/>
      <c r="T606" s="112"/>
      <c r="U606" s="3"/>
      <c r="AA606" s="34">
        <f t="shared" si="97"/>
        <v>0</v>
      </c>
    </row>
    <row r="607" spans="1:27" s="2" customFormat="1" ht="11.25" customHeight="1">
      <c r="A607" s="52"/>
      <c r="B607" s="182"/>
      <c r="C607" s="183"/>
      <c r="D607" s="184"/>
      <c r="E607" s="180"/>
      <c r="F607" s="185"/>
      <c r="G607" s="184"/>
      <c r="H607" s="186"/>
      <c r="I607" s="28">
        <f t="shared" si="96"/>
        <v>0</v>
      </c>
      <c r="J607" s="53"/>
      <c r="K607" s="216"/>
      <c r="L607" s="203"/>
      <c r="M607" s="169"/>
      <c r="N607" s="97">
        <f t="shared" si="94"/>
        <v>0</v>
      </c>
      <c r="O607" s="95"/>
      <c r="P607" s="97">
        <f t="shared" si="95"/>
        <v>0</v>
      </c>
      <c r="Q607" s="192"/>
      <c r="R607" s="194"/>
      <c r="S607" s="3"/>
      <c r="T607" s="112"/>
      <c r="U607" s="3"/>
      <c r="AA607" s="34">
        <f t="shared" si="97"/>
        <v>0</v>
      </c>
    </row>
    <row r="608" spans="1:27" s="2" customFormat="1" ht="11.25" customHeight="1">
      <c r="A608" s="52"/>
      <c r="B608" s="182"/>
      <c r="C608" s="183"/>
      <c r="D608" s="184"/>
      <c r="E608" s="180"/>
      <c r="F608" s="185"/>
      <c r="G608" s="184"/>
      <c r="H608" s="186"/>
      <c r="I608" s="28">
        <f t="shared" si="96"/>
        <v>0</v>
      </c>
      <c r="J608" s="53"/>
      <c r="K608" s="216"/>
      <c r="L608" s="203"/>
      <c r="M608" s="169"/>
      <c r="N608" s="97">
        <f t="shared" si="94"/>
        <v>0</v>
      </c>
      <c r="O608" s="95"/>
      <c r="P608" s="97">
        <f t="shared" si="95"/>
        <v>0</v>
      </c>
      <c r="Q608" s="192"/>
      <c r="R608" s="194"/>
      <c r="S608" s="3"/>
      <c r="T608" s="112"/>
      <c r="U608" s="3"/>
      <c r="AA608" s="34">
        <f t="shared" si="97"/>
        <v>0</v>
      </c>
    </row>
    <row r="609" spans="1:27" s="2" customFormat="1" ht="11.25" customHeight="1">
      <c r="A609" s="52"/>
      <c r="B609" s="187"/>
      <c r="C609" s="183"/>
      <c r="D609" s="184"/>
      <c r="E609" s="180"/>
      <c r="F609" s="185"/>
      <c r="G609" s="184"/>
      <c r="H609" s="186"/>
      <c r="I609" s="28">
        <f t="shared" si="96"/>
        <v>0</v>
      </c>
      <c r="J609" s="53"/>
      <c r="K609" s="216"/>
      <c r="L609" s="203"/>
      <c r="M609" s="169"/>
      <c r="N609" s="97">
        <f t="shared" si="94"/>
        <v>0</v>
      </c>
      <c r="O609" s="95"/>
      <c r="P609" s="97">
        <f t="shared" si="95"/>
        <v>0</v>
      </c>
      <c r="Q609" s="192"/>
      <c r="R609" s="194"/>
      <c r="S609" s="3"/>
      <c r="T609" s="112"/>
      <c r="U609" s="3"/>
      <c r="AA609" s="34">
        <f t="shared" si="97"/>
        <v>0</v>
      </c>
    </row>
    <row r="610" spans="1:27" s="2" customFormat="1" ht="11.25" customHeight="1">
      <c r="A610" s="52"/>
      <c r="B610" s="182"/>
      <c r="C610" s="183"/>
      <c r="D610" s="184"/>
      <c r="E610" s="180"/>
      <c r="F610" s="185"/>
      <c r="G610" s="184"/>
      <c r="H610" s="186"/>
      <c r="I610" s="28">
        <f t="shared" si="96"/>
        <v>0</v>
      </c>
      <c r="J610" s="53"/>
      <c r="K610" s="216"/>
      <c r="L610" s="203"/>
      <c r="M610" s="169"/>
      <c r="N610" s="97">
        <f t="shared" si="94"/>
        <v>0</v>
      </c>
      <c r="O610" s="95"/>
      <c r="P610" s="97">
        <f t="shared" si="95"/>
        <v>0</v>
      </c>
      <c r="Q610" s="192"/>
      <c r="R610" s="194"/>
      <c r="S610" s="3"/>
      <c r="T610" s="112"/>
      <c r="U610" s="3"/>
      <c r="AA610" s="34">
        <f t="shared" si="97"/>
        <v>0</v>
      </c>
    </row>
    <row r="611" spans="1:27" s="2" customFormat="1" ht="11.25" customHeight="1">
      <c r="A611" s="52"/>
      <c r="B611" s="182"/>
      <c r="C611" s="183"/>
      <c r="D611" s="184"/>
      <c r="E611" s="180"/>
      <c r="F611" s="185"/>
      <c r="G611" s="184"/>
      <c r="H611" s="186"/>
      <c r="I611" s="28">
        <f t="shared" si="96"/>
        <v>0</v>
      </c>
      <c r="J611" s="53"/>
      <c r="K611" s="216"/>
      <c r="L611" s="203"/>
      <c r="M611" s="169"/>
      <c r="N611" s="97">
        <f t="shared" si="94"/>
        <v>0</v>
      </c>
      <c r="O611" s="95"/>
      <c r="P611" s="97">
        <f t="shared" si="95"/>
        <v>0</v>
      </c>
      <c r="Q611" s="192"/>
      <c r="R611" s="194"/>
      <c r="S611" s="3"/>
      <c r="T611" s="112"/>
      <c r="U611" s="3"/>
      <c r="AA611" s="34">
        <f t="shared" si="97"/>
        <v>0</v>
      </c>
    </row>
    <row r="612" spans="1:27" s="2" customFormat="1" ht="11.25" customHeight="1">
      <c r="A612" s="52"/>
      <c r="B612" s="182"/>
      <c r="C612" s="183"/>
      <c r="D612" s="184"/>
      <c r="E612" s="180"/>
      <c r="F612" s="185"/>
      <c r="G612" s="184"/>
      <c r="H612" s="186"/>
      <c r="I612" s="28">
        <f t="shared" si="96"/>
        <v>0</v>
      </c>
      <c r="J612" s="53"/>
      <c r="K612" s="216"/>
      <c r="L612" s="203"/>
      <c r="M612" s="169"/>
      <c r="N612" s="97">
        <f t="shared" si="94"/>
        <v>0</v>
      </c>
      <c r="O612" s="95"/>
      <c r="P612" s="97">
        <f t="shared" si="95"/>
        <v>0</v>
      </c>
      <c r="Q612" s="192"/>
      <c r="R612" s="194"/>
      <c r="S612" s="3"/>
      <c r="T612" s="112"/>
      <c r="U612" s="3"/>
      <c r="AA612" s="34">
        <f t="shared" si="97"/>
        <v>0</v>
      </c>
    </row>
    <row r="613" spans="1:27" s="8" customFormat="1" ht="11.25" customHeight="1">
      <c r="A613" s="41"/>
      <c r="B613" s="188"/>
      <c r="C613" s="189"/>
      <c r="D613" s="190"/>
      <c r="E613" s="181"/>
      <c r="F613" s="185"/>
      <c r="G613" s="184"/>
      <c r="H613" s="186"/>
      <c r="I613" s="28">
        <f t="shared" si="96"/>
        <v>0</v>
      </c>
      <c r="J613" s="28"/>
      <c r="K613" s="216"/>
      <c r="L613" s="204"/>
      <c r="M613" s="170"/>
      <c r="N613" s="97">
        <f t="shared" si="94"/>
        <v>0</v>
      </c>
      <c r="O613" s="95"/>
      <c r="P613" s="97">
        <f t="shared" si="95"/>
        <v>0</v>
      </c>
      <c r="Q613" s="192"/>
      <c r="R613" s="193"/>
      <c r="AA613" s="34">
        <f t="shared" si="97"/>
        <v>0</v>
      </c>
    </row>
    <row r="614" spans="1:27" s="2" customFormat="1" ht="11.25" customHeight="1">
      <c r="A614" s="52"/>
      <c r="B614" s="187"/>
      <c r="C614" s="183"/>
      <c r="D614" s="184"/>
      <c r="E614" s="180"/>
      <c r="F614" s="185"/>
      <c r="G614" s="184"/>
      <c r="H614" s="186"/>
      <c r="I614" s="28">
        <f t="shared" si="96"/>
        <v>0</v>
      </c>
      <c r="J614" s="53"/>
      <c r="K614" s="216"/>
      <c r="L614" s="203"/>
      <c r="M614" s="169"/>
      <c r="N614" s="97">
        <f t="shared" si="94"/>
        <v>0</v>
      </c>
      <c r="O614" s="95"/>
      <c r="P614" s="97">
        <f t="shared" si="95"/>
        <v>0</v>
      </c>
      <c r="Q614" s="192"/>
      <c r="R614" s="194"/>
      <c r="S614" s="3"/>
      <c r="T614" s="112"/>
      <c r="U614" s="3"/>
      <c r="AA614" s="34">
        <f t="shared" si="97"/>
        <v>0</v>
      </c>
    </row>
    <row r="615" spans="1:27" s="2" customFormat="1" ht="11.25" customHeight="1">
      <c r="A615" s="52"/>
      <c r="B615" s="182"/>
      <c r="C615" s="183"/>
      <c r="D615" s="184"/>
      <c r="E615" s="180"/>
      <c r="F615" s="185"/>
      <c r="G615" s="184"/>
      <c r="H615" s="186"/>
      <c r="I615" s="28">
        <f t="shared" si="96"/>
        <v>0</v>
      </c>
      <c r="J615" s="53"/>
      <c r="K615" s="216"/>
      <c r="L615" s="203"/>
      <c r="M615" s="169"/>
      <c r="N615" s="97">
        <f t="shared" si="94"/>
        <v>0</v>
      </c>
      <c r="O615" s="95"/>
      <c r="P615" s="97">
        <f t="shared" si="95"/>
        <v>0</v>
      </c>
      <c r="Q615" s="192"/>
      <c r="R615" s="194"/>
      <c r="S615" s="3"/>
      <c r="T615" s="112"/>
      <c r="U615" s="3"/>
      <c r="AA615" s="34">
        <f t="shared" si="97"/>
        <v>0</v>
      </c>
    </row>
    <row r="616" spans="1:27" s="2" customFormat="1" ht="11.25" customHeight="1">
      <c r="A616" s="52"/>
      <c r="B616" s="182"/>
      <c r="C616" s="183"/>
      <c r="D616" s="184"/>
      <c r="E616" s="180"/>
      <c r="F616" s="185"/>
      <c r="G616" s="184"/>
      <c r="H616" s="186"/>
      <c r="I616" s="28">
        <f t="shared" si="96"/>
        <v>0</v>
      </c>
      <c r="J616" s="53"/>
      <c r="K616" s="216"/>
      <c r="L616" s="203"/>
      <c r="M616" s="169"/>
      <c r="N616" s="97">
        <f t="shared" si="94"/>
        <v>0</v>
      </c>
      <c r="O616" s="95"/>
      <c r="P616" s="97">
        <f t="shared" si="95"/>
        <v>0</v>
      </c>
      <c r="Q616" s="192"/>
      <c r="R616" s="194"/>
      <c r="S616" s="3"/>
      <c r="T616" s="112"/>
      <c r="U616" s="3"/>
      <c r="AA616" s="34">
        <f t="shared" si="97"/>
        <v>0</v>
      </c>
    </row>
    <row r="617" spans="1:27" s="2" customFormat="1" ht="11.25" customHeight="1">
      <c r="A617" s="52"/>
      <c r="B617" s="182"/>
      <c r="C617" s="183"/>
      <c r="D617" s="184"/>
      <c r="E617" s="180"/>
      <c r="F617" s="185"/>
      <c r="G617" s="184"/>
      <c r="H617" s="186"/>
      <c r="I617" s="28">
        <f t="shared" si="96"/>
        <v>0</v>
      </c>
      <c r="J617" s="53"/>
      <c r="K617" s="216"/>
      <c r="L617" s="203"/>
      <c r="M617" s="169"/>
      <c r="N617" s="97">
        <f t="shared" si="94"/>
        <v>0</v>
      </c>
      <c r="O617" s="95"/>
      <c r="P617" s="97">
        <f t="shared" si="95"/>
        <v>0</v>
      </c>
      <c r="Q617" s="192"/>
      <c r="R617" s="194"/>
      <c r="S617" s="3"/>
      <c r="T617" s="112"/>
      <c r="U617" s="3"/>
      <c r="AA617" s="34">
        <f t="shared" si="97"/>
        <v>0</v>
      </c>
    </row>
    <row r="618" spans="1:27" s="8" customFormat="1" ht="11.25" customHeight="1" thickBot="1">
      <c r="A618" s="41"/>
      <c r="B618" s="85"/>
      <c r="C618" s="68"/>
      <c r="D618" s="228"/>
      <c r="E618" s="116"/>
      <c r="F618" s="234"/>
      <c r="G618" s="235"/>
      <c r="H618" s="236"/>
      <c r="I618" s="116">
        <f t="shared" si="96"/>
        <v>0</v>
      </c>
      <c r="J618" s="116"/>
      <c r="K618" s="233"/>
      <c r="L618" s="231"/>
      <c r="M618" s="116"/>
      <c r="N618" s="97">
        <f t="shared" si="94"/>
        <v>0</v>
      </c>
      <c r="O618" s="95"/>
      <c r="P618" s="97">
        <f t="shared" si="95"/>
        <v>0</v>
      </c>
      <c r="Q618" s="97"/>
      <c r="R618" s="232"/>
      <c r="AA618" s="34">
        <f>AA619</f>
        <v>1</v>
      </c>
    </row>
    <row r="619" spans="1:27" s="8" customFormat="1" ht="15" thickBot="1" thickTop="1">
      <c r="A619" s="42"/>
      <c r="B619" s="18" t="s">
        <v>2218</v>
      </c>
      <c r="C619" s="67"/>
      <c r="D619" s="118"/>
      <c r="E619" s="119"/>
      <c r="F619" s="120"/>
      <c r="G619" s="121"/>
      <c r="H619" s="122"/>
      <c r="I619" s="30">
        <f>SUBTOTAL(9,I588:I618)</f>
        <v>0</v>
      </c>
      <c r="J619" s="30">
        <f>SUBTOTAL(9,J588:J618)</f>
        <v>0</v>
      </c>
      <c r="K619" s="217">
        <f>SUBTOTAL(9,K588:K618)</f>
        <v>0</v>
      </c>
      <c r="L619" s="30">
        <f>SUM(L590:L618)</f>
        <v>0</v>
      </c>
      <c r="M619" s="30">
        <f>SUM(M590:M618)</f>
        <v>0</v>
      </c>
      <c r="N619" s="30">
        <f>SUBTOTAL(9,N588:N618)</f>
        <v>0</v>
      </c>
      <c r="O619" s="30">
        <f>SUBTOTAL(9,O588:O618)</f>
        <v>0</v>
      </c>
      <c r="P619" s="30">
        <f>SUBTOTAL(9,P588:P618)</f>
        <v>0</v>
      </c>
      <c r="Q619" s="81"/>
      <c r="R619" s="43"/>
      <c r="S619" s="99"/>
      <c r="U619" s="99"/>
      <c r="AA619" s="8">
        <f>IF(SUM(AA590:AA617)&gt;0,1,0)</f>
        <v>1</v>
      </c>
    </row>
    <row r="620" spans="1:27" s="8" customFormat="1" ht="11.25" customHeight="1" thickTop="1">
      <c r="A620" s="44"/>
      <c r="B620" s="15"/>
      <c r="C620" s="68"/>
      <c r="D620" s="76"/>
      <c r="E620" s="28"/>
      <c r="F620" s="65"/>
      <c r="G620" s="76"/>
      <c r="H620" s="113"/>
      <c r="I620" s="28"/>
      <c r="J620" s="28"/>
      <c r="K620" s="214"/>
      <c r="L620" s="201"/>
      <c r="M620" s="28"/>
      <c r="N620" s="95"/>
      <c r="O620" s="95"/>
      <c r="P620" s="95"/>
      <c r="Q620" s="79"/>
      <c r="R620" s="10"/>
      <c r="S620" s="11"/>
      <c r="U620" s="11"/>
      <c r="AA620" s="8">
        <f>+AA619</f>
        <v>1</v>
      </c>
    </row>
    <row r="621" spans="1:27" s="8" customFormat="1" ht="14.25">
      <c r="A621" s="37" t="s">
        <v>2119</v>
      </c>
      <c r="B621" s="14" t="s">
        <v>2173</v>
      </c>
      <c r="C621" s="66"/>
      <c r="D621" s="114"/>
      <c r="E621" s="29"/>
      <c r="F621" s="66"/>
      <c r="G621" s="114"/>
      <c r="H621" s="115"/>
      <c r="I621" s="29"/>
      <c r="J621" s="29"/>
      <c r="K621" s="215"/>
      <c r="L621" s="202"/>
      <c r="M621" s="29"/>
      <c r="N621" s="80"/>
      <c r="O621" s="80"/>
      <c r="P621" s="29"/>
      <c r="Q621" s="80"/>
      <c r="R621" s="38"/>
      <c r="S621" s="12"/>
      <c r="U621" s="12"/>
      <c r="AA621" s="8">
        <v>1</v>
      </c>
    </row>
    <row r="622" spans="1:27" s="8" customFormat="1" ht="11.25" customHeight="1">
      <c r="A622" s="36"/>
      <c r="B622" s="13"/>
      <c r="C622" s="65"/>
      <c r="D622" s="76"/>
      <c r="E622" s="28"/>
      <c r="F622" s="65"/>
      <c r="G622" s="76"/>
      <c r="H622" s="113"/>
      <c r="I622" s="28"/>
      <c r="J622" s="28"/>
      <c r="K622" s="214"/>
      <c r="L622" s="201"/>
      <c r="M622" s="28"/>
      <c r="N622" s="95"/>
      <c r="O622" s="95"/>
      <c r="P622" s="95"/>
      <c r="Q622" s="79"/>
      <c r="R622" s="10"/>
      <c r="S622" s="12"/>
      <c r="U622" s="12"/>
      <c r="AA622" s="8">
        <v>1</v>
      </c>
    </row>
    <row r="623" spans="1:27" s="8" customFormat="1" ht="14.25">
      <c r="A623" s="45" t="s">
        <v>2122</v>
      </c>
      <c r="B623" s="123" t="s">
        <v>2174</v>
      </c>
      <c r="C623" s="124"/>
      <c r="D623" s="125"/>
      <c r="E623" s="31"/>
      <c r="F623" s="124"/>
      <c r="G623" s="125"/>
      <c r="H623" s="126"/>
      <c r="I623" s="31"/>
      <c r="J623" s="31"/>
      <c r="K623" s="224"/>
      <c r="L623" s="206"/>
      <c r="M623" s="31"/>
      <c r="N623" s="96"/>
      <c r="O623" s="96"/>
      <c r="P623" s="96"/>
      <c r="Q623" s="82"/>
      <c r="R623" s="127"/>
      <c r="S623" s="12"/>
      <c r="U623" s="12"/>
      <c r="AA623" s="8">
        <f>+AA654</f>
        <v>1</v>
      </c>
    </row>
    <row r="624" spans="1:27" s="8" customFormat="1" ht="11.25" customHeight="1">
      <c r="A624" s="41"/>
      <c r="B624" s="85"/>
      <c r="C624" s="68"/>
      <c r="D624" s="228"/>
      <c r="E624" s="116"/>
      <c r="F624" s="68"/>
      <c r="G624" s="228"/>
      <c r="H624" s="229"/>
      <c r="I624" s="116">
        <f>K624</f>
        <v>0</v>
      </c>
      <c r="J624" s="116"/>
      <c r="K624" s="233"/>
      <c r="L624" s="231"/>
      <c r="M624" s="116"/>
      <c r="N624" s="97">
        <f aca="true" t="shared" si="98" ref="N624:N653">P624</f>
        <v>0</v>
      </c>
      <c r="O624" s="95"/>
      <c r="P624" s="97">
        <f aca="true" t="shared" si="99" ref="P624:P653">K624-M624-L624</f>
        <v>0</v>
      </c>
      <c r="Q624" s="97"/>
      <c r="R624" s="232"/>
      <c r="S624" s="11"/>
      <c r="U624" s="11"/>
      <c r="AA624" s="8">
        <f>AA623</f>
        <v>1</v>
      </c>
    </row>
    <row r="625" spans="1:27" s="8" customFormat="1" ht="11.25" customHeight="1">
      <c r="A625" s="40"/>
      <c r="B625" s="188" t="s">
        <v>2179</v>
      </c>
      <c r="C625" s="191"/>
      <c r="D625" s="190"/>
      <c r="E625" s="181"/>
      <c r="F625" s="185"/>
      <c r="G625" s="184"/>
      <c r="H625" s="186"/>
      <c r="I625" s="28">
        <f aca="true" t="shared" si="100" ref="I625:I653">K625</f>
        <v>0</v>
      </c>
      <c r="J625" s="28"/>
      <c r="K625" s="216"/>
      <c r="L625" s="204"/>
      <c r="M625" s="170"/>
      <c r="N625" s="97">
        <f t="shared" si="98"/>
        <v>0</v>
      </c>
      <c r="O625" s="95"/>
      <c r="P625" s="97">
        <f t="shared" si="99"/>
        <v>0</v>
      </c>
      <c r="Q625" s="192"/>
      <c r="R625" s="193"/>
      <c r="S625" s="12"/>
      <c r="U625" s="12"/>
      <c r="AA625" s="8">
        <f aca="true" t="shared" si="101" ref="AA625:AA652">IF(OR(B625&lt;&gt;0,C625&lt;&gt;0),1,0)</f>
        <v>1</v>
      </c>
    </row>
    <row r="626" spans="1:27" s="2" customFormat="1" ht="11.25" customHeight="1">
      <c r="A626" s="52"/>
      <c r="B626" s="182"/>
      <c r="C626" s="183"/>
      <c r="D626" s="184"/>
      <c r="E626" s="180"/>
      <c r="F626" s="185"/>
      <c r="G626" s="184"/>
      <c r="H626" s="186"/>
      <c r="I626" s="28">
        <f t="shared" si="100"/>
        <v>0</v>
      </c>
      <c r="J626" s="53"/>
      <c r="K626" s="216"/>
      <c r="L626" s="203"/>
      <c r="M626" s="169"/>
      <c r="N626" s="97">
        <f t="shared" si="98"/>
        <v>0</v>
      </c>
      <c r="O626" s="95"/>
      <c r="P626" s="97">
        <f t="shared" si="99"/>
        <v>0</v>
      </c>
      <c r="Q626" s="192"/>
      <c r="R626" s="194"/>
      <c r="S626" s="3"/>
      <c r="T626" s="112"/>
      <c r="U626" s="3"/>
      <c r="AA626" s="34">
        <f t="shared" si="101"/>
        <v>0</v>
      </c>
    </row>
    <row r="627" spans="1:27" s="2" customFormat="1" ht="11.25" customHeight="1">
      <c r="A627" s="52"/>
      <c r="B627" s="182"/>
      <c r="C627" s="183"/>
      <c r="D627" s="184"/>
      <c r="E627" s="180"/>
      <c r="F627" s="185"/>
      <c r="G627" s="184"/>
      <c r="H627" s="186"/>
      <c r="I627" s="28">
        <f t="shared" si="100"/>
        <v>0</v>
      </c>
      <c r="J627" s="53"/>
      <c r="K627" s="216"/>
      <c r="L627" s="203"/>
      <c r="M627" s="169"/>
      <c r="N627" s="97">
        <f t="shared" si="98"/>
        <v>0</v>
      </c>
      <c r="O627" s="95"/>
      <c r="P627" s="97">
        <f t="shared" si="99"/>
        <v>0</v>
      </c>
      <c r="Q627" s="192"/>
      <c r="R627" s="194"/>
      <c r="S627" s="3"/>
      <c r="T627" s="112"/>
      <c r="U627" s="3"/>
      <c r="AA627" s="34">
        <f t="shared" si="101"/>
        <v>0</v>
      </c>
    </row>
    <row r="628" spans="1:27" s="2" customFormat="1" ht="11.25" customHeight="1">
      <c r="A628" s="52"/>
      <c r="B628" s="182"/>
      <c r="C628" s="183"/>
      <c r="D628" s="184"/>
      <c r="E628" s="180"/>
      <c r="F628" s="185"/>
      <c r="G628" s="184"/>
      <c r="H628" s="186"/>
      <c r="I628" s="28">
        <f t="shared" si="100"/>
        <v>0</v>
      </c>
      <c r="J628" s="53"/>
      <c r="K628" s="216"/>
      <c r="L628" s="203"/>
      <c r="M628" s="169"/>
      <c r="N628" s="97">
        <f t="shared" si="98"/>
        <v>0</v>
      </c>
      <c r="O628" s="95"/>
      <c r="P628" s="97">
        <f t="shared" si="99"/>
        <v>0</v>
      </c>
      <c r="Q628" s="192"/>
      <c r="R628" s="194"/>
      <c r="S628" s="3"/>
      <c r="T628" s="112"/>
      <c r="U628" s="3"/>
      <c r="AA628" s="34">
        <f t="shared" si="101"/>
        <v>0</v>
      </c>
    </row>
    <row r="629" spans="1:27" s="2" customFormat="1" ht="11.25" customHeight="1">
      <c r="A629" s="52"/>
      <c r="B629" s="187"/>
      <c r="C629" s="183"/>
      <c r="D629" s="184"/>
      <c r="E629" s="180"/>
      <c r="F629" s="185"/>
      <c r="G629" s="184"/>
      <c r="H629" s="186"/>
      <c r="I629" s="28">
        <f t="shared" si="100"/>
        <v>0</v>
      </c>
      <c r="J629" s="53"/>
      <c r="K629" s="216"/>
      <c r="L629" s="203"/>
      <c r="M629" s="169"/>
      <c r="N629" s="97">
        <f t="shared" si="98"/>
        <v>0</v>
      </c>
      <c r="O629" s="95"/>
      <c r="P629" s="97">
        <f t="shared" si="99"/>
        <v>0</v>
      </c>
      <c r="Q629" s="192"/>
      <c r="R629" s="194"/>
      <c r="S629" s="3"/>
      <c r="T629" s="112"/>
      <c r="U629" s="3"/>
      <c r="AA629" s="34">
        <f t="shared" si="101"/>
        <v>0</v>
      </c>
    </row>
    <row r="630" spans="1:27" s="2" customFormat="1" ht="11.25" customHeight="1">
      <c r="A630" s="52"/>
      <c r="B630" s="182"/>
      <c r="C630" s="183"/>
      <c r="D630" s="184"/>
      <c r="E630" s="180"/>
      <c r="F630" s="185"/>
      <c r="G630" s="184"/>
      <c r="H630" s="186"/>
      <c r="I630" s="28">
        <f t="shared" si="100"/>
        <v>0</v>
      </c>
      <c r="J630" s="53"/>
      <c r="K630" s="216"/>
      <c r="L630" s="203"/>
      <c r="M630" s="169"/>
      <c r="N630" s="97">
        <f t="shared" si="98"/>
        <v>0</v>
      </c>
      <c r="O630" s="95"/>
      <c r="P630" s="97">
        <f t="shared" si="99"/>
        <v>0</v>
      </c>
      <c r="Q630" s="192"/>
      <c r="R630" s="194"/>
      <c r="S630" s="3"/>
      <c r="T630" s="112"/>
      <c r="U630" s="3"/>
      <c r="AA630" s="34">
        <f t="shared" si="101"/>
        <v>0</v>
      </c>
    </row>
    <row r="631" spans="1:27" s="2" customFormat="1" ht="11.25" customHeight="1">
      <c r="A631" s="52"/>
      <c r="B631" s="182"/>
      <c r="C631" s="183"/>
      <c r="D631" s="184"/>
      <c r="E631" s="180"/>
      <c r="F631" s="185"/>
      <c r="G631" s="184"/>
      <c r="H631" s="186"/>
      <c r="I631" s="28">
        <f t="shared" si="100"/>
        <v>0</v>
      </c>
      <c r="J631" s="53"/>
      <c r="K631" s="216"/>
      <c r="L631" s="203"/>
      <c r="M631" s="169"/>
      <c r="N631" s="97">
        <f t="shared" si="98"/>
        <v>0</v>
      </c>
      <c r="O631" s="95"/>
      <c r="P631" s="97">
        <f t="shared" si="99"/>
        <v>0</v>
      </c>
      <c r="Q631" s="192"/>
      <c r="R631" s="194"/>
      <c r="S631" s="3"/>
      <c r="T631" s="112"/>
      <c r="U631" s="3"/>
      <c r="AA631" s="34">
        <f t="shared" si="101"/>
        <v>0</v>
      </c>
    </row>
    <row r="632" spans="1:27" s="2" customFormat="1" ht="11.25" customHeight="1">
      <c r="A632" s="52"/>
      <c r="B632" s="182"/>
      <c r="C632" s="183"/>
      <c r="D632" s="184"/>
      <c r="E632" s="180"/>
      <c r="F632" s="185"/>
      <c r="G632" s="184"/>
      <c r="H632" s="186"/>
      <c r="I632" s="28">
        <f t="shared" si="100"/>
        <v>0</v>
      </c>
      <c r="J632" s="53"/>
      <c r="K632" s="216"/>
      <c r="L632" s="203"/>
      <c r="M632" s="169"/>
      <c r="N632" s="97">
        <f t="shared" si="98"/>
        <v>0</v>
      </c>
      <c r="O632" s="95"/>
      <c r="P632" s="97">
        <f t="shared" si="99"/>
        <v>0</v>
      </c>
      <c r="Q632" s="192"/>
      <c r="R632" s="194"/>
      <c r="S632" s="3"/>
      <c r="T632" s="112"/>
      <c r="U632" s="3"/>
      <c r="AA632" s="34">
        <f t="shared" si="101"/>
        <v>0</v>
      </c>
    </row>
    <row r="633" spans="1:27" s="2" customFormat="1" ht="11.25" customHeight="1">
      <c r="A633" s="52"/>
      <c r="B633" s="187"/>
      <c r="C633" s="183"/>
      <c r="D633" s="184"/>
      <c r="E633" s="180"/>
      <c r="F633" s="185"/>
      <c r="G633" s="184"/>
      <c r="H633" s="186"/>
      <c r="I633" s="28">
        <f t="shared" si="100"/>
        <v>0</v>
      </c>
      <c r="J633" s="53"/>
      <c r="K633" s="216"/>
      <c r="L633" s="203"/>
      <c r="M633" s="169"/>
      <c r="N633" s="97">
        <f t="shared" si="98"/>
        <v>0</v>
      </c>
      <c r="O633" s="95"/>
      <c r="P633" s="97">
        <f t="shared" si="99"/>
        <v>0</v>
      </c>
      <c r="Q633" s="192"/>
      <c r="R633" s="194"/>
      <c r="S633" s="3"/>
      <c r="T633" s="112"/>
      <c r="U633" s="3"/>
      <c r="AA633" s="34">
        <f t="shared" si="101"/>
        <v>0</v>
      </c>
    </row>
    <row r="634" spans="1:27" s="2" customFormat="1" ht="11.25" customHeight="1">
      <c r="A634" s="52"/>
      <c r="B634" s="182"/>
      <c r="C634" s="183"/>
      <c r="D634" s="184"/>
      <c r="E634" s="180"/>
      <c r="F634" s="185"/>
      <c r="G634" s="184"/>
      <c r="H634" s="186"/>
      <c r="I634" s="28">
        <f t="shared" si="100"/>
        <v>0</v>
      </c>
      <c r="J634" s="53"/>
      <c r="K634" s="216"/>
      <c r="L634" s="203"/>
      <c r="M634" s="169"/>
      <c r="N634" s="97">
        <f t="shared" si="98"/>
        <v>0</v>
      </c>
      <c r="O634" s="95"/>
      <c r="P634" s="97">
        <f t="shared" si="99"/>
        <v>0</v>
      </c>
      <c r="Q634" s="192"/>
      <c r="R634" s="194"/>
      <c r="S634" s="3"/>
      <c r="T634" s="112"/>
      <c r="U634" s="3"/>
      <c r="AA634" s="34">
        <f t="shared" si="101"/>
        <v>0</v>
      </c>
    </row>
    <row r="635" spans="1:27" s="2" customFormat="1" ht="11.25" customHeight="1">
      <c r="A635" s="52"/>
      <c r="B635" s="182"/>
      <c r="C635" s="183"/>
      <c r="D635" s="184"/>
      <c r="E635" s="180"/>
      <c r="F635" s="185"/>
      <c r="G635" s="184"/>
      <c r="H635" s="186"/>
      <c r="I635" s="28">
        <f t="shared" si="100"/>
        <v>0</v>
      </c>
      <c r="J635" s="53"/>
      <c r="K635" s="216"/>
      <c r="L635" s="203"/>
      <c r="M635" s="169"/>
      <c r="N635" s="97">
        <f t="shared" si="98"/>
        <v>0</v>
      </c>
      <c r="O635" s="95"/>
      <c r="P635" s="97">
        <f t="shared" si="99"/>
        <v>0</v>
      </c>
      <c r="Q635" s="192"/>
      <c r="R635" s="194"/>
      <c r="S635" s="3"/>
      <c r="T635" s="112"/>
      <c r="U635" s="3"/>
      <c r="AA635" s="34">
        <f t="shared" si="101"/>
        <v>0</v>
      </c>
    </row>
    <row r="636" spans="1:27" s="2" customFormat="1" ht="11.25" customHeight="1">
      <c r="A636" s="52"/>
      <c r="B636" s="182"/>
      <c r="C636" s="183"/>
      <c r="D636" s="184"/>
      <c r="E636" s="180"/>
      <c r="F636" s="185"/>
      <c r="G636" s="184"/>
      <c r="H636" s="186"/>
      <c r="I636" s="28">
        <f t="shared" si="100"/>
        <v>0</v>
      </c>
      <c r="J636" s="53"/>
      <c r="K636" s="216"/>
      <c r="L636" s="203"/>
      <c r="M636" s="169"/>
      <c r="N636" s="97">
        <f t="shared" si="98"/>
        <v>0</v>
      </c>
      <c r="O636" s="95"/>
      <c r="P636" s="97">
        <f t="shared" si="99"/>
        <v>0</v>
      </c>
      <c r="Q636" s="192"/>
      <c r="R636" s="194"/>
      <c r="S636" s="3"/>
      <c r="T636" s="112"/>
      <c r="U636" s="3"/>
      <c r="AA636" s="34">
        <f t="shared" si="101"/>
        <v>0</v>
      </c>
    </row>
    <row r="637" spans="1:27" s="2" customFormat="1" ht="11.25" customHeight="1">
      <c r="A637" s="52"/>
      <c r="B637" s="182"/>
      <c r="C637" s="183"/>
      <c r="D637" s="184"/>
      <c r="E637" s="180"/>
      <c r="F637" s="185"/>
      <c r="G637" s="184"/>
      <c r="H637" s="186"/>
      <c r="I637" s="28">
        <f t="shared" si="100"/>
        <v>0</v>
      </c>
      <c r="J637" s="53"/>
      <c r="K637" s="216"/>
      <c r="L637" s="203"/>
      <c r="M637" s="169"/>
      <c r="N637" s="97">
        <f t="shared" si="98"/>
        <v>0</v>
      </c>
      <c r="O637" s="95"/>
      <c r="P637" s="97">
        <f t="shared" si="99"/>
        <v>0</v>
      </c>
      <c r="Q637" s="192"/>
      <c r="R637" s="194"/>
      <c r="S637" s="3"/>
      <c r="T637" s="112"/>
      <c r="U637" s="3"/>
      <c r="AA637" s="34">
        <f t="shared" si="101"/>
        <v>0</v>
      </c>
    </row>
    <row r="638" spans="1:27" s="2" customFormat="1" ht="11.25" customHeight="1">
      <c r="A638" s="52"/>
      <c r="B638" s="182"/>
      <c r="C638" s="183"/>
      <c r="D638" s="184"/>
      <c r="E638" s="180"/>
      <c r="F638" s="185"/>
      <c r="G638" s="184"/>
      <c r="H638" s="186"/>
      <c r="I638" s="28">
        <f t="shared" si="100"/>
        <v>0</v>
      </c>
      <c r="J638" s="53"/>
      <c r="K638" s="216"/>
      <c r="L638" s="203"/>
      <c r="M638" s="169"/>
      <c r="N638" s="97">
        <f t="shared" si="98"/>
        <v>0</v>
      </c>
      <c r="O638" s="95"/>
      <c r="P638" s="97">
        <f t="shared" si="99"/>
        <v>0</v>
      </c>
      <c r="Q638" s="192"/>
      <c r="R638" s="194"/>
      <c r="S638" s="3"/>
      <c r="T638" s="112"/>
      <c r="U638" s="3"/>
      <c r="AA638" s="34">
        <f t="shared" si="101"/>
        <v>0</v>
      </c>
    </row>
    <row r="639" spans="1:27" s="2" customFormat="1" ht="11.25" customHeight="1">
      <c r="A639" s="52"/>
      <c r="B639" s="182"/>
      <c r="C639" s="183"/>
      <c r="D639" s="184"/>
      <c r="E639" s="180"/>
      <c r="F639" s="185"/>
      <c r="G639" s="184"/>
      <c r="H639" s="186"/>
      <c r="I639" s="28">
        <f t="shared" si="100"/>
        <v>0</v>
      </c>
      <c r="J639" s="53"/>
      <c r="K639" s="216"/>
      <c r="L639" s="203"/>
      <c r="M639" s="169"/>
      <c r="N639" s="97">
        <f t="shared" si="98"/>
        <v>0</v>
      </c>
      <c r="O639" s="95"/>
      <c r="P639" s="97">
        <f t="shared" si="99"/>
        <v>0</v>
      </c>
      <c r="Q639" s="192"/>
      <c r="R639" s="194"/>
      <c r="S639" s="3"/>
      <c r="T639" s="112"/>
      <c r="U639" s="3"/>
      <c r="AA639" s="34">
        <f t="shared" si="101"/>
        <v>0</v>
      </c>
    </row>
    <row r="640" spans="1:27" s="2" customFormat="1" ht="11.25" customHeight="1">
      <c r="A640" s="52"/>
      <c r="B640" s="187"/>
      <c r="C640" s="183"/>
      <c r="D640" s="184"/>
      <c r="E640" s="180"/>
      <c r="F640" s="185"/>
      <c r="G640" s="184"/>
      <c r="H640" s="186"/>
      <c r="I640" s="28">
        <f t="shared" si="100"/>
        <v>0</v>
      </c>
      <c r="J640" s="53"/>
      <c r="K640" s="216"/>
      <c r="L640" s="203"/>
      <c r="M640" s="169"/>
      <c r="N640" s="97">
        <f t="shared" si="98"/>
        <v>0</v>
      </c>
      <c r="O640" s="95"/>
      <c r="P640" s="97">
        <f t="shared" si="99"/>
        <v>0</v>
      </c>
      <c r="Q640" s="192"/>
      <c r="R640" s="194"/>
      <c r="S640" s="3"/>
      <c r="T640" s="112"/>
      <c r="U640" s="3"/>
      <c r="AA640" s="34">
        <f t="shared" si="101"/>
        <v>0</v>
      </c>
    </row>
    <row r="641" spans="1:27" s="2" customFormat="1" ht="11.25" customHeight="1">
      <c r="A641" s="52"/>
      <c r="B641" s="182"/>
      <c r="C641" s="183"/>
      <c r="D641" s="184"/>
      <c r="E641" s="180"/>
      <c r="F641" s="185"/>
      <c r="G641" s="184"/>
      <c r="H641" s="186"/>
      <c r="I641" s="28">
        <f t="shared" si="100"/>
        <v>0</v>
      </c>
      <c r="J641" s="53"/>
      <c r="K641" s="216"/>
      <c r="L641" s="203"/>
      <c r="M641" s="169"/>
      <c r="N641" s="97">
        <f t="shared" si="98"/>
        <v>0</v>
      </c>
      <c r="O641" s="95"/>
      <c r="P641" s="97">
        <f t="shared" si="99"/>
        <v>0</v>
      </c>
      <c r="Q641" s="192"/>
      <c r="R641" s="194"/>
      <c r="S641" s="3"/>
      <c r="T641" s="112"/>
      <c r="U641" s="3"/>
      <c r="AA641" s="34">
        <f t="shared" si="101"/>
        <v>0</v>
      </c>
    </row>
    <row r="642" spans="1:27" s="2" customFormat="1" ht="11.25" customHeight="1">
      <c r="A642" s="52"/>
      <c r="B642" s="182"/>
      <c r="C642" s="183"/>
      <c r="D642" s="184"/>
      <c r="E642" s="180"/>
      <c r="F642" s="185"/>
      <c r="G642" s="184"/>
      <c r="H642" s="186"/>
      <c r="I642" s="28">
        <f t="shared" si="100"/>
        <v>0</v>
      </c>
      <c r="J642" s="53"/>
      <c r="K642" s="216"/>
      <c r="L642" s="203"/>
      <c r="M642" s="169"/>
      <c r="N642" s="97">
        <f t="shared" si="98"/>
        <v>0</v>
      </c>
      <c r="O642" s="95"/>
      <c r="P642" s="97">
        <f t="shared" si="99"/>
        <v>0</v>
      </c>
      <c r="Q642" s="192"/>
      <c r="R642" s="194"/>
      <c r="S642" s="3"/>
      <c r="T642" s="112"/>
      <c r="U642" s="3"/>
      <c r="AA642" s="34">
        <f t="shared" si="101"/>
        <v>0</v>
      </c>
    </row>
    <row r="643" spans="1:27" s="2" customFormat="1" ht="11.25" customHeight="1">
      <c r="A643" s="52"/>
      <c r="B643" s="182"/>
      <c r="C643" s="183"/>
      <c r="D643" s="184"/>
      <c r="E643" s="180"/>
      <c r="F643" s="185"/>
      <c r="G643" s="184"/>
      <c r="H643" s="186"/>
      <c r="I643" s="28">
        <f t="shared" si="100"/>
        <v>0</v>
      </c>
      <c r="J643" s="53"/>
      <c r="K643" s="216"/>
      <c r="L643" s="203"/>
      <c r="M643" s="169"/>
      <c r="N643" s="97">
        <f t="shared" si="98"/>
        <v>0</v>
      </c>
      <c r="O643" s="95"/>
      <c r="P643" s="97">
        <f t="shared" si="99"/>
        <v>0</v>
      </c>
      <c r="Q643" s="192"/>
      <c r="R643" s="194"/>
      <c r="S643" s="3"/>
      <c r="T643" s="112"/>
      <c r="U643" s="3"/>
      <c r="AA643" s="34">
        <f t="shared" si="101"/>
        <v>0</v>
      </c>
    </row>
    <row r="644" spans="1:27" s="2" customFormat="1" ht="11.25" customHeight="1">
      <c r="A644" s="52"/>
      <c r="B644" s="187"/>
      <c r="C644" s="183"/>
      <c r="D644" s="184"/>
      <c r="E644" s="180"/>
      <c r="F644" s="185"/>
      <c r="G644" s="184"/>
      <c r="H644" s="186"/>
      <c r="I644" s="28">
        <f t="shared" si="100"/>
        <v>0</v>
      </c>
      <c r="J644" s="53"/>
      <c r="K644" s="216"/>
      <c r="L644" s="203"/>
      <c r="M644" s="169"/>
      <c r="N644" s="97">
        <f t="shared" si="98"/>
        <v>0</v>
      </c>
      <c r="O644" s="95"/>
      <c r="P644" s="97">
        <f t="shared" si="99"/>
        <v>0</v>
      </c>
      <c r="Q644" s="192"/>
      <c r="R644" s="194"/>
      <c r="S644" s="3"/>
      <c r="T644" s="112"/>
      <c r="U644" s="3"/>
      <c r="AA644" s="34">
        <f t="shared" si="101"/>
        <v>0</v>
      </c>
    </row>
    <row r="645" spans="1:27" s="2" customFormat="1" ht="11.25" customHeight="1">
      <c r="A645" s="52"/>
      <c r="B645" s="182"/>
      <c r="C645" s="183"/>
      <c r="D645" s="184"/>
      <c r="E645" s="180"/>
      <c r="F645" s="185"/>
      <c r="G645" s="184"/>
      <c r="H645" s="186"/>
      <c r="I645" s="28">
        <f t="shared" si="100"/>
        <v>0</v>
      </c>
      <c r="J645" s="53"/>
      <c r="K645" s="216"/>
      <c r="L645" s="203"/>
      <c r="M645" s="169"/>
      <c r="N645" s="97">
        <f t="shared" si="98"/>
        <v>0</v>
      </c>
      <c r="O645" s="95"/>
      <c r="P645" s="97">
        <f t="shared" si="99"/>
        <v>0</v>
      </c>
      <c r="Q645" s="192"/>
      <c r="R645" s="194"/>
      <c r="S645" s="3"/>
      <c r="T645" s="112"/>
      <c r="U645" s="3"/>
      <c r="AA645" s="34">
        <f t="shared" si="101"/>
        <v>0</v>
      </c>
    </row>
    <row r="646" spans="1:27" s="2" customFormat="1" ht="11.25" customHeight="1">
      <c r="A646" s="52"/>
      <c r="B646" s="182"/>
      <c r="C646" s="183"/>
      <c r="D646" s="184"/>
      <c r="E646" s="180"/>
      <c r="F646" s="185"/>
      <c r="G646" s="184"/>
      <c r="H646" s="186"/>
      <c r="I646" s="28">
        <f t="shared" si="100"/>
        <v>0</v>
      </c>
      <c r="J646" s="53"/>
      <c r="K646" s="216"/>
      <c r="L646" s="203"/>
      <c r="M646" s="169"/>
      <c r="N646" s="97">
        <f t="shared" si="98"/>
        <v>0</v>
      </c>
      <c r="O646" s="95"/>
      <c r="P646" s="97">
        <f t="shared" si="99"/>
        <v>0</v>
      </c>
      <c r="Q646" s="192"/>
      <c r="R646" s="194"/>
      <c r="S646" s="3"/>
      <c r="T646" s="112"/>
      <c r="U646" s="3"/>
      <c r="AA646" s="34">
        <f t="shared" si="101"/>
        <v>0</v>
      </c>
    </row>
    <row r="647" spans="1:27" s="2" customFormat="1" ht="11.25" customHeight="1">
      <c r="A647" s="52"/>
      <c r="B647" s="182"/>
      <c r="C647" s="183"/>
      <c r="D647" s="184"/>
      <c r="E647" s="180"/>
      <c r="F647" s="185"/>
      <c r="G647" s="184"/>
      <c r="H647" s="186"/>
      <c r="I647" s="28">
        <f t="shared" si="100"/>
        <v>0</v>
      </c>
      <c r="J647" s="53"/>
      <c r="K647" s="216"/>
      <c r="L647" s="203"/>
      <c r="M647" s="169"/>
      <c r="N647" s="97">
        <f t="shared" si="98"/>
        <v>0</v>
      </c>
      <c r="O647" s="95"/>
      <c r="P647" s="97">
        <f t="shared" si="99"/>
        <v>0</v>
      </c>
      <c r="Q647" s="192"/>
      <c r="R647" s="194"/>
      <c r="S647" s="3"/>
      <c r="T647" s="112"/>
      <c r="U647" s="3"/>
      <c r="AA647" s="34">
        <f t="shared" si="101"/>
        <v>0</v>
      </c>
    </row>
    <row r="648" spans="1:27" s="8" customFormat="1" ht="11.25" customHeight="1">
      <c r="A648" s="41"/>
      <c r="B648" s="188"/>
      <c r="C648" s="189"/>
      <c r="D648" s="190"/>
      <c r="E648" s="181"/>
      <c r="F648" s="185"/>
      <c r="G648" s="184"/>
      <c r="H648" s="186"/>
      <c r="I648" s="28">
        <f t="shared" si="100"/>
        <v>0</v>
      </c>
      <c r="J648" s="28"/>
      <c r="K648" s="216"/>
      <c r="L648" s="204"/>
      <c r="M648" s="170"/>
      <c r="N648" s="97">
        <f t="shared" si="98"/>
        <v>0</v>
      </c>
      <c r="O648" s="95"/>
      <c r="P648" s="97">
        <f t="shared" si="99"/>
        <v>0</v>
      </c>
      <c r="Q648" s="192"/>
      <c r="R648" s="193"/>
      <c r="AA648" s="34">
        <f t="shared" si="101"/>
        <v>0</v>
      </c>
    </row>
    <row r="649" spans="1:27" s="2" customFormat="1" ht="11.25" customHeight="1">
      <c r="A649" s="52"/>
      <c r="B649" s="187"/>
      <c r="C649" s="183"/>
      <c r="D649" s="184"/>
      <c r="E649" s="180"/>
      <c r="F649" s="185"/>
      <c r="G649" s="184"/>
      <c r="H649" s="186"/>
      <c r="I649" s="28">
        <f t="shared" si="100"/>
        <v>0</v>
      </c>
      <c r="J649" s="53"/>
      <c r="K649" s="216"/>
      <c r="L649" s="203"/>
      <c r="M649" s="169"/>
      <c r="N649" s="97">
        <f t="shared" si="98"/>
        <v>0</v>
      </c>
      <c r="O649" s="95"/>
      <c r="P649" s="97">
        <f t="shared" si="99"/>
        <v>0</v>
      </c>
      <c r="Q649" s="192"/>
      <c r="R649" s="194"/>
      <c r="S649" s="3"/>
      <c r="T649" s="112"/>
      <c r="U649" s="3"/>
      <c r="AA649" s="34">
        <f t="shared" si="101"/>
        <v>0</v>
      </c>
    </row>
    <row r="650" spans="1:27" s="2" customFormat="1" ht="11.25" customHeight="1">
      <c r="A650" s="52"/>
      <c r="B650" s="182"/>
      <c r="C650" s="183"/>
      <c r="D650" s="184"/>
      <c r="E650" s="180"/>
      <c r="F650" s="185"/>
      <c r="G650" s="184"/>
      <c r="H650" s="186"/>
      <c r="I650" s="28">
        <f t="shared" si="100"/>
        <v>0</v>
      </c>
      <c r="J650" s="53"/>
      <c r="K650" s="216"/>
      <c r="L650" s="203"/>
      <c r="M650" s="169"/>
      <c r="N650" s="97">
        <f t="shared" si="98"/>
        <v>0</v>
      </c>
      <c r="O650" s="95"/>
      <c r="P650" s="97">
        <f t="shared" si="99"/>
        <v>0</v>
      </c>
      <c r="Q650" s="192"/>
      <c r="R650" s="194"/>
      <c r="S650" s="3"/>
      <c r="T650" s="112"/>
      <c r="U650" s="3"/>
      <c r="AA650" s="34">
        <f t="shared" si="101"/>
        <v>0</v>
      </c>
    </row>
    <row r="651" spans="1:27" s="2" customFormat="1" ht="11.25" customHeight="1">
      <c r="A651" s="52"/>
      <c r="B651" s="182"/>
      <c r="C651" s="183"/>
      <c r="D651" s="184"/>
      <c r="E651" s="180"/>
      <c r="F651" s="185"/>
      <c r="G651" s="184"/>
      <c r="H651" s="186"/>
      <c r="I651" s="28">
        <f t="shared" si="100"/>
        <v>0</v>
      </c>
      <c r="J651" s="53"/>
      <c r="K651" s="216"/>
      <c r="L651" s="203"/>
      <c r="M651" s="169"/>
      <c r="N651" s="97">
        <f t="shared" si="98"/>
        <v>0</v>
      </c>
      <c r="O651" s="95"/>
      <c r="P651" s="97">
        <f t="shared" si="99"/>
        <v>0</v>
      </c>
      <c r="Q651" s="192"/>
      <c r="R651" s="194"/>
      <c r="S651" s="3"/>
      <c r="T651" s="112"/>
      <c r="U651" s="3"/>
      <c r="AA651" s="34">
        <f t="shared" si="101"/>
        <v>0</v>
      </c>
    </row>
    <row r="652" spans="1:27" s="2" customFormat="1" ht="11.25" customHeight="1">
      <c r="A652" s="52"/>
      <c r="B652" s="182"/>
      <c r="C652" s="183"/>
      <c r="D652" s="184"/>
      <c r="E652" s="180"/>
      <c r="F652" s="185"/>
      <c r="G652" s="184"/>
      <c r="H652" s="186"/>
      <c r="I652" s="28">
        <f t="shared" si="100"/>
        <v>0</v>
      </c>
      <c r="J652" s="53"/>
      <c r="K652" s="216"/>
      <c r="L652" s="203"/>
      <c r="M652" s="169"/>
      <c r="N652" s="97">
        <f t="shared" si="98"/>
        <v>0</v>
      </c>
      <c r="O652" s="95"/>
      <c r="P652" s="97">
        <f t="shared" si="99"/>
        <v>0</v>
      </c>
      <c r="Q652" s="192"/>
      <c r="R652" s="194"/>
      <c r="S652" s="3"/>
      <c r="T652" s="112"/>
      <c r="U652" s="3"/>
      <c r="AA652" s="34">
        <f t="shared" si="101"/>
        <v>0</v>
      </c>
    </row>
    <row r="653" spans="1:27" s="8" customFormat="1" ht="11.25" customHeight="1" thickBot="1">
      <c r="A653" s="41"/>
      <c r="B653" s="85"/>
      <c r="C653" s="68"/>
      <c r="D653" s="228"/>
      <c r="E653" s="116"/>
      <c r="F653" s="234"/>
      <c r="G653" s="235"/>
      <c r="H653" s="236"/>
      <c r="I653" s="116">
        <f t="shared" si="100"/>
        <v>0</v>
      </c>
      <c r="J653" s="116"/>
      <c r="K653" s="233"/>
      <c r="L653" s="231"/>
      <c r="M653" s="116"/>
      <c r="N653" s="97">
        <f t="shared" si="98"/>
        <v>0</v>
      </c>
      <c r="O653" s="95"/>
      <c r="P653" s="97">
        <f t="shared" si="99"/>
        <v>0</v>
      </c>
      <c r="Q653" s="97"/>
      <c r="R653" s="232"/>
      <c r="AA653" s="34">
        <f>AA654</f>
        <v>1</v>
      </c>
    </row>
    <row r="654" spans="1:27" s="8" customFormat="1" ht="15" thickBot="1" thickTop="1">
      <c r="A654" s="42"/>
      <c r="B654" s="18" t="s">
        <v>2219</v>
      </c>
      <c r="C654" s="67"/>
      <c r="D654" s="118"/>
      <c r="E654" s="119"/>
      <c r="F654" s="120"/>
      <c r="G654" s="121"/>
      <c r="H654" s="122"/>
      <c r="I654" s="30">
        <f>SUBTOTAL(9,I623:I653)</f>
        <v>0</v>
      </c>
      <c r="J654" s="30">
        <f>SUBTOTAL(9,J623:J653)</f>
        <v>0</v>
      </c>
      <c r="K654" s="217">
        <f>SUBTOTAL(9,K623:K653)</f>
        <v>0</v>
      </c>
      <c r="L654" s="30">
        <f>SUM(L625:L653)</f>
        <v>0</v>
      </c>
      <c r="M654" s="30">
        <f>SUM(M625:M653)</f>
        <v>0</v>
      </c>
      <c r="N654" s="30">
        <f>SUBTOTAL(9,N623:N653)</f>
        <v>0</v>
      </c>
      <c r="O654" s="30">
        <f>SUBTOTAL(9,O623:O653)</f>
        <v>0</v>
      </c>
      <c r="P654" s="30">
        <f>SUBTOTAL(9,P623:P653)</f>
        <v>0</v>
      </c>
      <c r="Q654" s="81"/>
      <c r="R654" s="43"/>
      <c r="S654" s="99"/>
      <c r="U654" s="99"/>
      <c r="AA654" s="8">
        <f>IF(SUM(AA625:AA652)&gt;0,1,0)</f>
        <v>1</v>
      </c>
    </row>
    <row r="655" spans="1:27" s="8" customFormat="1" ht="11.25" customHeight="1" thickTop="1">
      <c r="A655" s="44"/>
      <c r="B655" s="15"/>
      <c r="C655" s="68"/>
      <c r="D655" s="76"/>
      <c r="E655" s="28"/>
      <c r="F655" s="65"/>
      <c r="G655" s="76"/>
      <c r="H655" s="113"/>
      <c r="I655" s="28"/>
      <c r="J655" s="28"/>
      <c r="K655" s="214"/>
      <c r="L655" s="201"/>
      <c r="M655" s="28"/>
      <c r="N655" s="95"/>
      <c r="O655" s="95"/>
      <c r="P655" s="95"/>
      <c r="Q655" s="79"/>
      <c r="R655" s="10"/>
      <c r="S655" s="11"/>
      <c r="U655" s="11"/>
      <c r="AA655" s="8">
        <f>+AA654</f>
        <v>1</v>
      </c>
    </row>
    <row r="656" spans="1:27" s="8" customFormat="1" ht="14.25">
      <c r="A656" s="45" t="s">
        <v>2120</v>
      </c>
      <c r="B656" s="123" t="s">
        <v>2175</v>
      </c>
      <c r="C656" s="124"/>
      <c r="D656" s="125"/>
      <c r="E656" s="31"/>
      <c r="F656" s="124"/>
      <c r="G656" s="125"/>
      <c r="H656" s="126"/>
      <c r="I656" s="31"/>
      <c r="J656" s="31"/>
      <c r="K656" s="218"/>
      <c r="L656" s="206"/>
      <c r="M656" s="31"/>
      <c r="N656" s="96"/>
      <c r="O656" s="96"/>
      <c r="P656" s="96"/>
      <c r="Q656" s="82"/>
      <c r="R656" s="127"/>
      <c r="S656" s="12"/>
      <c r="U656" s="12"/>
      <c r="AA656" s="8">
        <f>+AA687</f>
        <v>1</v>
      </c>
    </row>
    <row r="657" spans="1:27" s="8" customFormat="1" ht="11.25" customHeight="1">
      <c r="A657" s="41"/>
      <c r="B657" s="85"/>
      <c r="C657" s="68"/>
      <c r="D657" s="228"/>
      <c r="E657" s="116"/>
      <c r="F657" s="68"/>
      <c r="G657" s="228"/>
      <c r="H657" s="229"/>
      <c r="I657" s="116">
        <f>K657</f>
        <v>0</v>
      </c>
      <c r="J657" s="116"/>
      <c r="K657" s="233"/>
      <c r="L657" s="231"/>
      <c r="M657" s="116"/>
      <c r="N657" s="97">
        <f aca="true" t="shared" si="102" ref="N657:N686">P657</f>
        <v>0</v>
      </c>
      <c r="O657" s="95"/>
      <c r="P657" s="97">
        <f aca="true" t="shared" si="103" ref="P657:P686">K657-M657-L657</f>
        <v>0</v>
      </c>
      <c r="Q657" s="97"/>
      <c r="R657" s="232"/>
      <c r="S657" s="11"/>
      <c r="U657" s="11"/>
      <c r="AA657" s="8">
        <f>AA656</f>
        <v>1</v>
      </c>
    </row>
    <row r="658" spans="1:27" s="8" customFormat="1" ht="11.25" customHeight="1">
      <c r="A658" s="40"/>
      <c r="B658" s="188" t="s">
        <v>2179</v>
      </c>
      <c r="C658" s="191"/>
      <c r="D658" s="190"/>
      <c r="E658" s="181"/>
      <c r="F658" s="185"/>
      <c r="G658" s="184"/>
      <c r="H658" s="186"/>
      <c r="I658" s="28">
        <f aca="true" t="shared" si="104" ref="I658:I686">K658</f>
        <v>0</v>
      </c>
      <c r="J658" s="28"/>
      <c r="K658" s="216"/>
      <c r="L658" s="204"/>
      <c r="M658" s="170"/>
      <c r="N658" s="97">
        <f t="shared" si="102"/>
        <v>0</v>
      </c>
      <c r="O658" s="95"/>
      <c r="P658" s="97">
        <f t="shared" si="103"/>
        <v>0</v>
      </c>
      <c r="Q658" s="192"/>
      <c r="R658" s="193"/>
      <c r="S658" s="12"/>
      <c r="U658" s="12"/>
      <c r="AA658" s="8">
        <f aca="true" t="shared" si="105" ref="AA658:AA685">IF(OR(B658&lt;&gt;0,C658&lt;&gt;0),1,0)</f>
        <v>1</v>
      </c>
    </row>
    <row r="659" spans="1:27" s="2" customFormat="1" ht="11.25" customHeight="1">
      <c r="A659" s="52"/>
      <c r="B659" s="182"/>
      <c r="C659" s="183"/>
      <c r="D659" s="184"/>
      <c r="E659" s="180"/>
      <c r="F659" s="185"/>
      <c r="G659" s="184"/>
      <c r="H659" s="186"/>
      <c r="I659" s="28">
        <f t="shared" si="104"/>
        <v>0</v>
      </c>
      <c r="J659" s="53"/>
      <c r="K659" s="216"/>
      <c r="L659" s="203"/>
      <c r="M659" s="169"/>
      <c r="N659" s="97">
        <f t="shared" si="102"/>
        <v>0</v>
      </c>
      <c r="O659" s="95"/>
      <c r="P659" s="97">
        <f t="shared" si="103"/>
        <v>0</v>
      </c>
      <c r="Q659" s="192"/>
      <c r="R659" s="194"/>
      <c r="S659" s="3"/>
      <c r="T659" s="112"/>
      <c r="U659" s="3"/>
      <c r="AA659" s="34">
        <f t="shared" si="105"/>
        <v>0</v>
      </c>
    </row>
    <row r="660" spans="1:27" s="2" customFormat="1" ht="11.25" customHeight="1">
      <c r="A660" s="52"/>
      <c r="B660" s="182"/>
      <c r="C660" s="183"/>
      <c r="D660" s="184"/>
      <c r="E660" s="180"/>
      <c r="F660" s="185"/>
      <c r="G660" s="184"/>
      <c r="H660" s="186"/>
      <c r="I660" s="28">
        <f t="shared" si="104"/>
        <v>0</v>
      </c>
      <c r="J660" s="53"/>
      <c r="K660" s="216"/>
      <c r="L660" s="203"/>
      <c r="M660" s="169"/>
      <c r="N660" s="97">
        <f t="shared" si="102"/>
        <v>0</v>
      </c>
      <c r="O660" s="95"/>
      <c r="P660" s="97">
        <f t="shared" si="103"/>
        <v>0</v>
      </c>
      <c r="Q660" s="192"/>
      <c r="R660" s="194"/>
      <c r="S660" s="3"/>
      <c r="T660" s="112"/>
      <c r="U660" s="3"/>
      <c r="AA660" s="34">
        <f t="shared" si="105"/>
        <v>0</v>
      </c>
    </row>
    <row r="661" spans="1:27" s="2" customFormat="1" ht="11.25" customHeight="1">
      <c r="A661" s="52"/>
      <c r="B661" s="182"/>
      <c r="C661" s="183"/>
      <c r="D661" s="184"/>
      <c r="E661" s="180"/>
      <c r="F661" s="185"/>
      <c r="G661" s="184"/>
      <c r="H661" s="186"/>
      <c r="I661" s="28">
        <f t="shared" si="104"/>
        <v>0</v>
      </c>
      <c r="J661" s="53"/>
      <c r="K661" s="216"/>
      <c r="L661" s="203"/>
      <c r="M661" s="169"/>
      <c r="N661" s="97">
        <f t="shared" si="102"/>
        <v>0</v>
      </c>
      <c r="O661" s="95"/>
      <c r="P661" s="97">
        <f t="shared" si="103"/>
        <v>0</v>
      </c>
      <c r="Q661" s="192"/>
      <c r="R661" s="194"/>
      <c r="S661" s="3"/>
      <c r="T661" s="112"/>
      <c r="U661" s="3"/>
      <c r="AA661" s="34">
        <f t="shared" si="105"/>
        <v>0</v>
      </c>
    </row>
    <row r="662" spans="1:27" s="2" customFormat="1" ht="11.25" customHeight="1">
      <c r="A662" s="52"/>
      <c r="B662" s="187"/>
      <c r="C662" s="183"/>
      <c r="D662" s="184"/>
      <c r="E662" s="180"/>
      <c r="F662" s="185"/>
      <c r="G662" s="184"/>
      <c r="H662" s="186"/>
      <c r="I662" s="28">
        <f t="shared" si="104"/>
        <v>0</v>
      </c>
      <c r="J662" s="53"/>
      <c r="K662" s="216"/>
      <c r="L662" s="203"/>
      <c r="M662" s="169"/>
      <c r="N662" s="97">
        <f t="shared" si="102"/>
        <v>0</v>
      </c>
      <c r="O662" s="95"/>
      <c r="P662" s="97">
        <f t="shared" si="103"/>
        <v>0</v>
      </c>
      <c r="Q662" s="192"/>
      <c r="R662" s="194"/>
      <c r="S662" s="3"/>
      <c r="T662" s="112"/>
      <c r="U662" s="3"/>
      <c r="AA662" s="34">
        <f t="shared" si="105"/>
        <v>0</v>
      </c>
    </row>
    <row r="663" spans="1:27" s="2" customFormat="1" ht="11.25" customHeight="1">
      <c r="A663" s="52"/>
      <c r="B663" s="182"/>
      <c r="C663" s="183"/>
      <c r="D663" s="184"/>
      <c r="E663" s="180"/>
      <c r="F663" s="185"/>
      <c r="G663" s="184"/>
      <c r="H663" s="186"/>
      <c r="I663" s="28">
        <f t="shared" si="104"/>
        <v>0</v>
      </c>
      <c r="J663" s="53"/>
      <c r="K663" s="216"/>
      <c r="L663" s="203"/>
      <c r="M663" s="169"/>
      <c r="N663" s="97">
        <f t="shared" si="102"/>
        <v>0</v>
      </c>
      <c r="O663" s="95"/>
      <c r="P663" s="97">
        <f t="shared" si="103"/>
        <v>0</v>
      </c>
      <c r="Q663" s="192"/>
      <c r="R663" s="194"/>
      <c r="S663" s="3"/>
      <c r="T663" s="112"/>
      <c r="U663" s="3"/>
      <c r="AA663" s="34">
        <f t="shared" si="105"/>
        <v>0</v>
      </c>
    </row>
    <row r="664" spans="1:27" s="2" customFormat="1" ht="11.25" customHeight="1">
      <c r="A664" s="52"/>
      <c r="B664" s="182"/>
      <c r="C664" s="183"/>
      <c r="D664" s="184"/>
      <c r="E664" s="180"/>
      <c r="F664" s="185"/>
      <c r="G664" s="184"/>
      <c r="H664" s="186"/>
      <c r="I664" s="28">
        <f t="shared" si="104"/>
        <v>0</v>
      </c>
      <c r="J664" s="53"/>
      <c r="K664" s="216"/>
      <c r="L664" s="203"/>
      <c r="M664" s="169"/>
      <c r="N664" s="97">
        <f t="shared" si="102"/>
        <v>0</v>
      </c>
      <c r="O664" s="95"/>
      <c r="P664" s="97">
        <f t="shared" si="103"/>
        <v>0</v>
      </c>
      <c r="Q664" s="192"/>
      <c r="R664" s="194"/>
      <c r="S664" s="3"/>
      <c r="T664" s="112"/>
      <c r="U664" s="3"/>
      <c r="AA664" s="34">
        <f t="shared" si="105"/>
        <v>0</v>
      </c>
    </row>
    <row r="665" spans="1:27" s="2" customFormat="1" ht="11.25" customHeight="1">
      <c r="A665" s="52"/>
      <c r="B665" s="182"/>
      <c r="C665" s="183"/>
      <c r="D665" s="184"/>
      <c r="E665" s="180"/>
      <c r="F665" s="185"/>
      <c r="G665" s="184"/>
      <c r="H665" s="186"/>
      <c r="I665" s="28">
        <f t="shared" si="104"/>
        <v>0</v>
      </c>
      <c r="J665" s="53"/>
      <c r="K665" s="216"/>
      <c r="L665" s="203"/>
      <c r="M665" s="169"/>
      <c r="N665" s="97">
        <f t="shared" si="102"/>
        <v>0</v>
      </c>
      <c r="O665" s="95"/>
      <c r="P665" s="97">
        <f t="shared" si="103"/>
        <v>0</v>
      </c>
      <c r="Q665" s="192"/>
      <c r="R665" s="194"/>
      <c r="S665" s="3"/>
      <c r="T665" s="112"/>
      <c r="U665" s="3"/>
      <c r="AA665" s="34">
        <f t="shared" si="105"/>
        <v>0</v>
      </c>
    </row>
    <row r="666" spans="1:27" s="2" customFormat="1" ht="11.25" customHeight="1">
      <c r="A666" s="52"/>
      <c r="B666" s="187"/>
      <c r="C666" s="183"/>
      <c r="D666" s="184"/>
      <c r="E666" s="180"/>
      <c r="F666" s="185"/>
      <c r="G666" s="184"/>
      <c r="H666" s="186"/>
      <c r="I666" s="28">
        <f t="shared" si="104"/>
        <v>0</v>
      </c>
      <c r="J666" s="53"/>
      <c r="K666" s="216"/>
      <c r="L666" s="203"/>
      <c r="M666" s="169"/>
      <c r="N666" s="97">
        <f t="shared" si="102"/>
        <v>0</v>
      </c>
      <c r="O666" s="95"/>
      <c r="P666" s="97">
        <f t="shared" si="103"/>
        <v>0</v>
      </c>
      <c r="Q666" s="192"/>
      <c r="R666" s="194"/>
      <c r="S666" s="3"/>
      <c r="T666" s="112"/>
      <c r="U666" s="3"/>
      <c r="AA666" s="34">
        <f t="shared" si="105"/>
        <v>0</v>
      </c>
    </row>
    <row r="667" spans="1:27" s="2" customFormat="1" ht="11.25" customHeight="1">
      <c r="A667" s="52"/>
      <c r="B667" s="182"/>
      <c r="C667" s="183"/>
      <c r="D667" s="184"/>
      <c r="E667" s="180"/>
      <c r="F667" s="185"/>
      <c r="G667" s="184"/>
      <c r="H667" s="186"/>
      <c r="I667" s="28">
        <f t="shared" si="104"/>
        <v>0</v>
      </c>
      <c r="J667" s="53"/>
      <c r="K667" s="216"/>
      <c r="L667" s="203"/>
      <c r="M667" s="169"/>
      <c r="N667" s="97">
        <f t="shared" si="102"/>
        <v>0</v>
      </c>
      <c r="O667" s="95"/>
      <c r="P667" s="97">
        <f t="shared" si="103"/>
        <v>0</v>
      </c>
      <c r="Q667" s="192"/>
      <c r="R667" s="194"/>
      <c r="S667" s="3"/>
      <c r="T667" s="112"/>
      <c r="U667" s="3"/>
      <c r="AA667" s="34">
        <f t="shared" si="105"/>
        <v>0</v>
      </c>
    </row>
    <row r="668" spans="1:27" s="2" customFormat="1" ht="11.25" customHeight="1">
      <c r="A668" s="52"/>
      <c r="B668" s="182"/>
      <c r="C668" s="183"/>
      <c r="D668" s="184"/>
      <c r="E668" s="180"/>
      <c r="F668" s="185"/>
      <c r="G668" s="184"/>
      <c r="H668" s="186"/>
      <c r="I668" s="28">
        <f t="shared" si="104"/>
        <v>0</v>
      </c>
      <c r="J668" s="53"/>
      <c r="K668" s="216"/>
      <c r="L668" s="203"/>
      <c r="M668" s="169"/>
      <c r="N668" s="97">
        <f t="shared" si="102"/>
        <v>0</v>
      </c>
      <c r="O668" s="95"/>
      <c r="P668" s="97">
        <f t="shared" si="103"/>
        <v>0</v>
      </c>
      <c r="Q668" s="192"/>
      <c r="R668" s="194"/>
      <c r="S668" s="3"/>
      <c r="T668" s="112"/>
      <c r="U668" s="3"/>
      <c r="AA668" s="34">
        <f t="shared" si="105"/>
        <v>0</v>
      </c>
    </row>
    <row r="669" spans="1:27" s="2" customFormat="1" ht="11.25" customHeight="1">
      <c r="A669" s="52"/>
      <c r="B669" s="182"/>
      <c r="C669" s="183"/>
      <c r="D669" s="184"/>
      <c r="E669" s="180"/>
      <c r="F669" s="185"/>
      <c r="G669" s="184"/>
      <c r="H669" s="186"/>
      <c r="I669" s="28">
        <f t="shared" si="104"/>
        <v>0</v>
      </c>
      <c r="J669" s="53"/>
      <c r="K669" s="216"/>
      <c r="L669" s="203"/>
      <c r="M669" s="169"/>
      <c r="N669" s="97">
        <f t="shared" si="102"/>
        <v>0</v>
      </c>
      <c r="O669" s="95"/>
      <c r="P669" s="97">
        <f t="shared" si="103"/>
        <v>0</v>
      </c>
      <c r="Q669" s="192"/>
      <c r="R669" s="194"/>
      <c r="S669" s="3"/>
      <c r="T669" s="112"/>
      <c r="U669" s="3"/>
      <c r="AA669" s="34">
        <f t="shared" si="105"/>
        <v>0</v>
      </c>
    </row>
    <row r="670" spans="1:27" s="2" customFormat="1" ht="11.25" customHeight="1">
      <c r="A670" s="52"/>
      <c r="B670" s="182"/>
      <c r="C670" s="183"/>
      <c r="D670" s="184"/>
      <c r="E670" s="180"/>
      <c r="F670" s="185"/>
      <c r="G670" s="184"/>
      <c r="H670" s="186"/>
      <c r="I670" s="28">
        <f t="shared" si="104"/>
        <v>0</v>
      </c>
      <c r="J670" s="53"/>
      <c r="K670" s="216"/>
      <c r="L670" s="203"/>
      <c r="M670" s="169"/>
      <c r="N670" s="97">
        <f t="shared" si="102"/>
        <v>0</v>
      </c>
      <c r="O670" s="95"/>
      <c r="P670" s="97">
        <f t="shared" si="103"/>
        <v>0</v>
      </c>
      <c r="Q670" s="192"/>
      <c r="R670" s="194"/>
      <c r="S670" s="3"/>
      <c r="T670" s="112"/>
      <c r="U670" s="3"/>
      <c r="AA670" s="34">
        <f t="shared" si="105"/>
        <v>0</v>
      </c>
    </row>
    <row r="671" spans="1:27" s="2" customFormat="1" ht="11.25" customHeight="1">
      <c r="A671" s="52"/>
      <c r="B671" s="182"/>
      <c r="C671" s="183"/>
      <c r="D671" s="184"/>
      <c r="E671" s="180"/>
      <c r="F671" s="185"/>
      <c r="G671" s="184"/>
      <c r="H671" s="186"/>
      <c r="I671" s="28">
        <f t="shared" si="104"/>
        <v>0</v>
      </c>
      <c r="J671" s="53"/>
      <c r="K671" s="216"/>
      <c r="L671" s="203"/>
      <c r="M671" s="169"/>
      <c r="N671" s="97">
        <f t="shared" si="102"/>
        <v>0</v>
      </c>
      <c r="O671" s="95"/>
      <c r="P671" s="97">
        <f t="shared" si="103"/>
        <v>0</v>
      </c>
      <c r="Q671" s="192"/>
      <c r="R671" s="194"/>
      <c r="S671" s="3"/>
      <c r="T671" s="112"/>
      <c r="U671" s="3"/>
      <c r="AA671" s="34">
        <f t="shared" si="105"/>
        <v>0</v>
      </c>
    </row>
    <row r="672" spans="1:27" s="2" customFormat="1" ht="11.25" customHeight="1">
      <c r="A672" s="52"/>
      <c r="B672" s="182"/>
      <c r="C672" s="183"/>
      <c r="D672" s="184"/>
      <c r="E672" s="180"/>
      <c r="F672" s="185"/>
      <c r="G672" s="184"/>
      <c r="H672" s="186"/>
      <c r="I672" s="28">
        <f t="shared" si="104"/>
        <v>0</v>
      </c>
      <c r="J672" s="53"/>
      <c r="K672" s="216"/>
      <c r="L672" s="203"/>
      <c r="M672" s="169"/>
      <c r="N672" s="97">
        <f t="shared" si="102"/>
        <v>0</v>
      </c>
      <c r="O672" s="95"/>
      <c r="P672" s="97">
        <f t="shared" si="103"/>
        <v>0</v>
      </c>
      <c r="Q672" s="192"/>
      <c r="R672" s="194"/>
      <c r="S672" s="3"/>
      <c r="T672" s="112"/>
      <c r="U672" s="3"/>
      <c r="AA672" s="34">
        <f t="shared" si="105"/>
        <v>0</v>
      </c>
    </row>
    <row r="673" spans="1:27" s="2" customFormat="1" ht="11.25" customHeight="1">
      <c r="A673" s="52"/>
      <c r="B673" s="187"/>
      <c r="C673" s="183"/>
      <c r="D673" s="184"/>
      <c r="E673" s="180"/>
      <c r="F673" s="185"/>
      <c r="G673" s="184"/>
      <c r="H673" s="186"/>
      <c r="I673" s="28">
        <f t="shared" si="104"/>
        <v>0</v>
      </c>
      <c r="J673" s="53"/>
      <c r="K673" s="216"/>
      <c r="L673" s="203"/>
      <c r="M673" s="169"/>
      <c r="N673" s="97">
        <f t="shared" si="102"/>
        <v>0</v>
      </c>
      <c r="O673" s="95"/>
      <c r="P673" s="97">
        <f t="shared" si="103"/>
        <v>0</v>
      </c>
      <c r="Q673" s="192"/>
      <c r="R673" s="194"/>
      <c r="S673" s="3"/>
      <c r="T673" s="112"/>
      <c r="U673" s="3"/>
      <c r="AA673" s="34">
        <f t="shared" si="105"/>
        <v>0</v>
      </c>
    </row>
    <row r="674" spans="1:27" s="2" customFormat="1" ht="11.25" customHeight="1">
      <c r="A674" s="52"/>
      <c r="B674" s="182"/>
      <c r="C674" s="183"/>
      <c r="D674" s="184"/>
      <c r="E674" s="180"/>
      <c r="F674" s="185"/>
      <c r="G674" s="184"/>
      <c r="H674" s="186"/>
      <c r="I674" s="28">
        <f t="shared" si="104"/>
        <v>0</v>
      </c>
      <c r="J674" s="53"/>
      <c r="K674" s="216"/>
      <c r="L674" s="203"/>
      <c r="M674" s="169"/>
      <c r="N674" s="97">
        <f t="shared" si="102"/>
        <v>0</v>
      </c>
      <c r="O674" s="95"/>
      <c r="P674" s="97">
        <f t="shared" si="103"/>
        <v>0</v>
      </c>
      <c r="Q674" s="192"/>
      <c r="R674" s="194"/>
      <c r="S674" s="3"/>
      <c r="T674" s="112"/>
      <c r="U674" s="3"/>
      <c r="AA674" s="34">
        <f t="shared" si="105"/>
        <v>0</v>
      </c>
    </row>
    <row r="675" spans="1:27" s="2" customFormat="1" ht="11.25" customHeight="1">
      <c r="A675" s="52"/>
      <c r="B675" s="182"/>
      <c r="C675" s="183"/>
      <c r="D675" s="184"/>
      <c r="E675" s="180"/>
      <c r="F675" s="185"/>
      <c r="G675" s="184"/>
      <c r="H675" s="186"/>
      <c r="I675" s="28">
        <f t="shared" si="104"/>
        <v>0</v>
      </c>
      <c r="J675" s="53"/>
      <c r="K675" s="216"/>
      <c r="L675" s="203"/>
      <c r="M675" s="169"/>
      <c r="N675" s="97">
        <f t="shared" si="102"/>
        <v>0</v>
      </c>
      <c r="O675" s="95"/>
      <c r="P675" s="97">
        <f t="shared" si="103"/>
        <v>0</v>
      </c>
      <c r="Q675" s="192"/>
      <c r="R675" s="194"/>
      <c r="S675" s="3"/>
      <c r="T675" s="112"/>
      <c r="U675" s="3"/>
      <c r="AA675" s="34">
        <f t="shared" si="105"/>
        <v>0</v>
      </c>
    </row>
    <row r="676" spans="1:27" s="2" customFormat="1" ht="11.25" customHeight="1">
      <c r="A676" s="52"/>
      <c r="B676" s="182"/>
      <c r="C676" s="183"/>
      <c r="D676" s="184"/>
      <c r="E676" s="180"/>
      <c r="F676" s="185"/>
      <c r="G676" s="184"/>
      <c r="H676" s="186"/>
      <c r="I676" s="28">
        <f t="shared" si="104"/>
        <v>0</v>
      </c>
      <c r="J676" s="53"/>
      <c r="K676" s="216"/>
      <c r="L676" s="203"/>
      <c r="M676" s="169"/>
      <c r="N676" s="97">
        <f t="shared" si="102"/>
        <v>0</v>
      </c>
      <c r="O676" s="95"/>
      <c r="P676" s="97">
        <f t="shared" si="103"/>
        <v>0</v>
      </c>
      <c r="Q676" s="192"/>
      <c r="R676" s="194"/>
      <c r="S676" s="3"/>
      <c r="T676" s="112"/>
      <c r="U676" s="3"/>
      <c r="AA676" s="34">
        <f t="shared" si="105"/>
        <v>0</v>
      </c>
    </row>
    <row r="677" spans="1:27" s="2" customFormat="1" ht="11.25" customHeight="1">
      <c r="A677" s="52"/>
      <c r="B677" s="187"/>
      <c r="C677" s="183"/>
      <c r="D677" s="184"/>
      <c r="E677" s="180"/>
      <c r="F677" s="185"/>
      <c r="G677" s="184"/>
      <c r="H677" s="186"/>
      <c r="I677" s="28">
        <f t="shared" si="104"/>
        <v>0</v>
      </c>
      <c r="J677" s="53"/>
      <c r="K677" s="216"/>
      <c r="L677" s="203"/>
      <c r="M677" s="169"/>
      <c r="N677" s="97">
        <f t="shared" si="102"/>
        <v>0</v>
      </c>
      <c r="O677" s="95"/>
      <c r="P677" s="97">
        <f t="shared" si="103"/>
        <v>0</v>
      </c>
      <c r="Q677" s="192"/>
      <c r="R677" s="194"/>
      <c r="S677" s="3"/>
      <c r="T677" s="112"/>
      <c r="U677" s="3"/>
      <c r="AA677" s="34">
        <f t="shared" si="105"/>
        <v>0</v>
      </c>
    </row>
    <row r="678" spans="1:27" s="2" customFormat="1" ht="11.25" customHeight="1">
      <c r="A678" s="52"/>
      <c r="B678" s="182"/>
      <c r="C678" s="183"/>
      <c r="D678" s="184"/>
      <c r="E678" s="180"/>
      <c r="F678" s="185"/>
      <c r="G678" s="184"/>
      <c r="H678" s="186"/>
      <c r="I678" s="28">
        <f t="shared" si="104"/>
        <v>0</v>
      </c>
      <c r="J678" s="53"/>
      <c r="K678" s="216"/>
      <c r="L678" s="203"/>
      <c r="M678" s="169"/>
      <c r="N678" s="97">
        <f t="shared" si="102"/>
        <v>0</v>
      </c>
      <c r="O678" s="95"/>
      <c r="P678" s="97">
        <f t="shared" si="103"/>
        <v>0</v>
      </c>
      <c r="Q678" s="192"/>
      <c r="R678" s="194"/>
      <c r="S678" s="3"/>
      <c r="T678" s="112"/>
      <c r="U678" s="3"/>
      <c r="AA678" s="34">
        <f t="shared" si="105"/>
        <v>0</v>
      </c>
    </row>
    <row r="679" spans="1:27" s="2" customFormat="1" ht="11.25" customHeight="1">
      <c r="A679" s="52"/>
      <c r="B679" s="182"/>
      <c r="C679" s="183"/>
      <c r="D679" s="184"/>
      <c r="E679" s="180"/>
      <c r="F679" s="185"/>
      <c r="G679" s="184"/>
      <c r="H679" s="186"/>
      <c r="I679" s="28">
        <f t="shared" si="104"/>
        <v>0</v>
      </c>
      <c r="J679" s="53"/>
      <c r="K679" s="216"/>
      <c r="L679" s="203"/>
      <c r="M679" s="169"/>
      <c r="N679" s="97">
        <f t="shared" si="102"/>
        <v>0</v>
      </c>
      <c r="O679" s="95"/>
      <c r="P679" s="97">
        <f t="shared" si="103"/>
        <v>0</v>
      </c>
      <c r="Q679" s="192"/>
      <c r="R679" s="194"/>
      <c r="S679" s="3"/>
      <c r="T679" s="112"/>
      <c r="U679" s="3"/>
      <c r="AA679" s="34">
        <f t="shared" si="105"/>
        <v>0</v>
      </c>
    </row>
    <row r="680" spans="1:27" s="2" customFormat="1" ht="11.25" customHeight="1">
      <c r="A680" s="52"/>
      <c r="B680" s="182"/>
      <c r="C680" s="183"/>
      <c r="D680" s="184"/>
      <c r="E680" s="180"/>
      <c r="F680" s="185"/>
      <c r="G680" s="184"/>
      <c r="H680" s="186"/>
      <c r="I680" s="28">
        <f t="shared" si="104"/>
        <v>0</v>
      </c>
      <c r="J680" s="53"/>
      <c r="K680" s="216"/>
      <c r="L680" s="203"/>
      <c r="M680" s="169"/>
      <c r="N680" s="97">
        <f t="shared" si="102"/>
        <v>0</v>
      </c>
      <c r="O680" s="95"/>
      <c r="P680" s="97">
        <f t="shared" si="103"/>
        <v>0</v>
      </c>
      <c r="Q680" s="192"/>
      <c r="R680" s="194"/>
      <c r="S680" s="3"/>
      <c r="T680" s="112"/>
      <c r="U680" s="3"/>
      <c r="AA680" s="34">
        <f t="shared" si="105"/>
        <v>0</v>
      </c>
    </row>
    <row r="681" spans="1:27" s="8" customFormat="1" ht="11.25" customHeight="1">
      <c r="A681" s="41"/>
      <c r="B681" s="188"/>
      <c r="C681" s="189"/>
      <c r="D681" s="190"/>
      <c r="E681" s="181"/>
      <c r="F681" s="185"/>
      <c r="G681" s="184"/>
      <c r="H681" s="186"/>
      <c r="I681" s="28">
        <f t="shared" si="104"/>
        <v>0</v>
      </c>
      <c r="J681" s="28"/>
      <c r="K681" s="216"/>
      <c r="L681" s="204"/>
      <c r="M681" s="170"/>
      <c r="N681" s="97">
        <f t="shared" si="102"/>
        <v>0</v>
      </c>
      <c r="O681" s="95"/>
      <c r="P681" s="97">
        <f t="shared" si="103"/>
        <v>0</v>
      </c>
      <c r="Q681" s="192"/>
      <c r="R681" s="193"/>
      <c r="AA681" s="34">
        <f t="shared" si="105"/>
        <v>0</v>
      </c>
    </row>
    <row r="682" spans="1:27" s="2" customFormat="1" ht="11.25" customHeight="1">
      <c r="A682" s="52"/>
      <c r="B682" s="187"/>
      <c r="C682" s="183"/>
      <c r="D682" s="184"/>
      <c r="E682" s="180"/>
      <c r="F682" s="185"/>
      <c r="G682" s="184"/>
      <c r="H682" s="186"/>
      <c r="I682" s="28">
        <f t="shared" si="104"/>
        <v>0</v>
      </c>
      <c r="J682" s="53"/>
      <c r="K682" s="216"/>
      <c r="L682" s="203"/>
      <c r="M682" s="169"/>
      <c r="N682" s="97">
        <f t="shared" si="102"/>
        <v>0</v>
      </c>
      <c r="O682" s="95"/>
      <c r="P682" s="97">
        <f t="shared" si="103"/>
        <v>0</v>
      </c>
      <c r="Q682" s="192"/>
      <c r="R682" s="194"/>
      <c r="S682" s="3"/>
      <c r="T682" s="112"/>
      <c r="U682" s="3"/>
      <c r="AA682" s="34">
        <f t="shared" si="105"/>
        <v>0</v>
      </c>
    </row>
    <row r="683" spans="1:27" s="2" customFormat="1" ht="11.25" customHeight="1">
      <c r="A683" s="52"/>
      <c r="B683" s="182"/>
      <c r="C683" s="183"/>
      <c r="D683" s="184"/>
      <c r="E683" s="180"/>
      <c r="F683" s="185"/>
      <c r="G683" s="184"/>
      <c r="H683" s="186"/>
      <c r="I683" s="28">
        <f t="shared" si="104"/>
        <v>0</v>
      </c>
      <c r="J683" s="53"/>
      <c r="K683" s="216"/>
      <c r="L683" s="203"/>
      <c r="M683" s="169"/>
      <c r="N683" s="97">
        <f t="shared" si="102"/>
        <v>0</v>
      </c>
      <c r="O683" s="95"/>
      <c r="P683" s="97">
        <f t="shared" si="103"/>
        <v>0</v>
      </c>
      <c r="Q683" s="192"/>
      <c r="R683" s="194"/>
      <c r="S683" s="3"/>
      <c r="T683" s="112"/>
      <c r="U683" s="3"/>
      <c r="AA683" s="34">
        <f t="shared" si="105"/>
        <v>0</v>
      </c>
    </row>
    <row r="684" spans="1:27" s="2" customFormat="1" ht="11.25" customHeight="1">
      <c r="A684" s="52"/>
      <c r="B684" s="182"/>
      <c r="C684" s="183"/>
      <c r="D684" s="184"/>
      <c r="E684" s="180"/>
      <c r="F684" s="185"/>
      <c r="G684" s="184"/>
      <c r="H684" s="186"/>
      <c r="I684" s="28">
        <f t="shared" si="104"/>
        <v>0</v>
      </c>
      <c r="J684" s="53"/>
      <c r="K684" s="216"/>
      <c r="L684" s="203"/>
      <c r="M684" s="169"/>
      <c r="N684" s="97">
        <f t="shared" si="102"/>
        <v>0</v>
      </c>
      <c r="O684" s="95"/>
      <c r="P684" s="97">
        <f t="shared" si="103"/>
        <v>0</v>
      </c>
      <c r="Q684" s="192"/>
      <c r="R684" s="194"/>
      <c r="S684" s="3"/>
      <c r="T684" s="112"/>
      <c r="U684" s="3"/>
      <c r="AA684" s="34">
        <f t="shared" si="105"/>
        <v>0</v>
      </c>
    </row>
    <row r="685" spans="1:27" s="2" customFormat="1" ht="11.25" customHeight="1">
      <c r="A685" s="52"/>
      <c r="B685" s="182"/>
      <c r="C685" s="183"/>
      <c r="D685" s="184"/>
      <c r="E685" s="180"/>
      <c r="F685" s="185"/>
      <c r="G685" s="184"/>
      <c r="H685" s="186"/>
      <c r="I685" s="28">
        <f t="shared" si="104"/>
        <v>0</v>
      </c>
      <c r="J685" s="53"/>
      <c r="K685" s="216"/>
      <c r="L685" s="203"/>
      <c r="M685" s="169"/>
      <c r="N685" s="97">
        <f t="shared" si="102"/>
        <v>0</v>
      </c>
      <c r="O685" s="95"/>
      <c r="P685" s="97">
        <f t="shared" si="103"/>
        <v>0</v>
      </c>
      <c r="Q685" s="192"/>
      <c r="R685" s="194"/>
      <c r="S685" s="3"/>
      <c r="T685" s="112"/>
      <c r="U685" s="3"/>
      <c r="AA685" s="34">
        <f t="shared" si="105"/>
        <v>0</v>
      </c>
    </row>
    <row r="686" spans="1:27" s="8" customFormat="1" ht="11.25" customHeight="1" thickBot="1">
      <c r="A686" s="41"/>
      <c r="B686" s="85"/>
      <c r="C686" s="68"/>
      <c r="D686" s="228"/>
      <c r="E686" s="116"/>
      <c r="F686" s="234"/>
      <c r="G686" s="235"/>
      <c r="H686" s="236"/>
      <c r="I686" s="116">
        <f t="shared" si="104"/>
        <v>0</v>
      </c>
      <c r="J686" s="116"/>
      <c r="K686" s="233"/>
      <c r="L686" s="231"/>
      <c r="M686" s="116"/>
      <c r="N686" s="97">
        <f t="shared" si="102"/>
        <v>0</v>
      </c>
      <c r="O686" s="95"/>
      <c r="P686" s="97">
        <f t="shared" si="103"/>
        <v>0</v>
      </c>
      <c r="Q686" s="97"/>
      <c r="R686" s="232"/>
      <c r="AA686" s="34">
        <f>AA687</f>
        <v>1</v>
      </c>
    </row>
    <row r="687" spans="1:27" s="8" customFormat="1" ht="15" thickBot="1" thickTop="1">
      <c r="A687" s="42"/>
      <c r="B687" s="18" t="s">
        <v>2220</v>
      </c>
      <c r="C687" s="67"/>
      <c r="D687" s="118"/>
      <c r="E687" s="119"/>
      <c r="F687" s="120"/>
      <c r="G687" s="121"/>
      <c r="H687" s="122"/>
      <c r="I687" s="30">
        <f>SUBTOTAL(9,I656:I686)</f>
        <v>0</v>
      </c>
      <c r="J687" s="30">
        <f>SUBTOTAL(9,J656:J686)</f>
        <v>0</v>
      </c>
      <c r="K687" s="217">
        <f>SUBTOTAL(9,K656:K686)</f>
        <v>0</v>
      </c>
      <c r="L687" s="30">
        <f>SUM(L658:L686)</f>
        <v>0</v>
      </c>
      <c r="M687" s="30">
        <f>SUM(M658:M686)</f>
        <v>0</v>
      </c>
      <c r="N687" s="30">
        <f>SUBTOTAL(9,N656:N686)</f>
        <v>0</v>
      </c>
      <c r="O687" s="30">
        <f>SUBTOTAL(9,O656:O686)</f>
        <v>0</v>
      </c>
      <c r="P687" s="30">
        <f>SUBTOTAL(9,P656:P686)</f>
        <v>0</v>
      </c>
      <c r="Q687" s="81"/>
      <c r="R687" s="43"/>
      <c r="S687" s="99"/>
      <c r="U687" s="99"/>
      <c r="AA687" s="8">
        <f>IF(SUM(AA658:AA685)&gt;0,1,0)</f>
        <v>1</v>
      </c>
    </row>
    <row r="688" spans="1:27" s="8" customFormat="1" ht="11.25" customHeight="1" thickTop="1">
      <c r="A688" s="44"/>
      <c r="B688" s="15"/>
      <c r="C688" s="68"/>
      <c r="D688" s="76"/>
      <c r="E688" s="28"/>
      <c r="F688" s="65"/>
      <c r="G688" s="76"/>
      <c r="H688" s="113"/>
      <c r="I688" s="28"/>
      <c r="J688" s="28"/>
      <c r="K688" s="214"/>
      <c r="L688" s="201"/>
      <c r="M688" s="28"/>
      <c r="N688" s="95"/>
      <c r="O688" s="95"/>
      <c r="P688" s="95"/>
      <c r="Q688" s="79"/>
      <c r="R688" s="10"/>
      <c r="S688" s="11"/>
      <c r="U688" s="11"/>
      <c r="AA688" s="8">
        <f>+AA687</f>
        <v>1</v>
      </c>
    </row>
    <row r="689" spans="1:27" s="8" customFormat="1" ht="14.25">
      <c r="A689" s="45" t="s">
        <v>2121</v>
      </c>
      <c r="B689" s="123" t="s">
        <v>2176</v>
      </c>
      <c r="C689" s="124"/>
      <c r="D689" s="125"/>
      <c r="E689" s="31"/>
      <c r="F689" s="124"/>
      <c r="G689" s="125"/>
      <c r="H689" s="126"/>
      <c r="I689" s="31"/>
      <c r="J689" s="31"/>
      <c r="K689" s="218"/>
      <c r="L689" s="206"/>
      <c r="M689" s="31"/>
      <c r="N689" s="96"/>
      <c r="O689" s="96"/>
      <c r="P689" s="96"/>
      <c r="Q689" s="82"/>
      <c r="R689" s="127"/>
      <c r="S689" s="12"/>
      <c r="U689" s="12"/>
      <c r="AA689" s="8">
        <f>+AA720</f>
        <v>1</v>
      </c>
    </row>
    <row r="690" spans="1:27" s="8" customFormat="1" ht="11.25" customHeight="1">
      <c r="A690" s="41"/>
      <c r="B690" s="85"/>
      <c r="C690" s="68"/>
      <c r="D690" s="228"/>
      <c r="E690" s="116"/>
      <c r="F690" s="68"/>
      <c r="G690" s="228"/>
      <c r="H690" s="229"/>
      <c r="I690" s="116">
        <f>K690</f>
        <v>0</v>
      </c>
      <c r="J690" s="116"/>
      <c r="K690" s="233"/>
      <c r="L690" s="231"/>
      <c r="M690" s="116"/>
      <c r="N690" s="97">
        <f aca="true" t="shared" si="106" ref="N690:N719">P690</f>
        <v>0</v>
      </c>
      <c r="O690" s="95"/>
      <c r="P690" s="97">
        <f aca="true" t="shared" si="107" ref="P690:P719">K690-M690-L690</f>
        <v>0</v>
      </c>
      <c r="Q690" s="97"/>
      <c r="R690" s="232"/>
      <c r="S690" s="11"/>
      <c r="U690" s="11"/>
      <c r="AA690" s="8">
        <f>AA689</f>
        <v>1</v>
      </c>
    </row>
    <row r="691" spans="1:27" s="8" customFormat="1" ht="11.25" customHeight="1">
      <c r="A691" s="40"/>
      <c r="B691" s="188" t="s">
        <v>2179</v>
      </c>
      <c r="C691" s="191"/>
      <c r="D691" s="190"/>
      <c r="E691" s="181"/>
      <c r="F691" s="185"/>
      <c r="G691" s="184"/>
      <c r="H691" s="186"/>
      <c r="I691" s="28">
        <f aca="true" t="shared" si="108" ref="I691:I719">K691</f>
        <v>0</v>
      </c>
      <c r="J691" s="28"/>
      <c r="K691" s="216"/>
      <c r="L691" s="204"/>
      <c r="M691" s="170"/>
      <c r="N691" s="97">
        <f t="shared" si="106"/>
        <v>0</v>
      </c>
      <c r="O691" s="95"/>
      <c r="P691" s="97">
        <f t="shared" si="107"/>
        <v>0</v>
      </c>
      <c r="Q691" s="192"/>
      <c r="R691" s="193"/>
      <c r="S691" s="12"/>
      <c r="U691" s="12"/>
      <c r="AA691" s="8">
        <f aca="true" t="shared" si="109" ref="AA691:AA718">IF(OR(B691&lt;&gt;0,C691&lt;&gt;0),1,0)</f>
        <v>1</v>
      </c>
    </row>
    <row r="692" spans="1:27" s="2" customFormat="1" ht="11.25" customHeight="1">
      <c r="A692" s="52"/>
      <c r="B692" s="182"/>
      <c r="C692" s="183"/>
      <c r="D692" s="184"/>
      <c r="E692" s="180"/>
      <c r="F692" s="185"/>
      <c r="G692" s="184"/>
      <c r="H692" s="186"/>
      <c r="I692" s="28">
        <f t="shared" si="108"/>
        <v>0</v>
      </c>
      <c r="J692" s="53"/>
      <c r="K692" s="216"/>
      <c r="L692" s="203"/>
      <c r="M692" s="169"/>
      <c r="N692" s="97">
        <f t="shared" si="106"/>
        <v>0</v>
      </c>
      <c r="O692" s="95"/>
      <c r="P692" s="97">
        <f t="shared" si="107"/>
        <v>0</v>
      </c>
      <c r="Q692" s="192"/>
      <c r="R692" s="194"/>
      <c r="S692" s="3"/>
      <c r="T692" s="112"/>
      <c r="U692" s="3"/>
      <c r="AA692" s="34">
        <f t="shared" si="109"/>
        <v>0</v>
      </c>
    </row>
    <row r="693" spans="1:27" s="2" customFormat="1" ht="11.25" customHeight="1">
      <c r="A693" s="52"/>
      <c r="B693" s="182"/>
      <c r="C693" s="183"/>
      <c r="D693" s="184"/>
      <c r="E693" s="180"/>
      <c r="F693" s="185"/>
      <c r="G693" s="184"/>
      <c r="H693" s="186"/>
      <c r="I693" s="28">
        <f t="shared" si="108"/>
        <v>0</v>
      </c>
      <c r="J693" s="53"/>
      <c r="K693" s="216"/>
      <c r="L693" s="203"/>
      <c r="M693" s="169"/>
      <c r="N693" s="97">
        <f t="shared" si="106"/>
        <v>0</v>
      </c>
      <c r="O693" s="95"/>
      <c r="P693" s="97">
        <f t="shared" si="107"/>
        <v>0</v>
      </c>
      <c r="Q693" s="192"/>
      <c r="R693" s="194"/>
      <c r="S693" s="3"/>
      <c r="T693" s="112"/>
      <c r="U693" s="3"/>
      <c r="AA693" s="34">
        <f t="shared" si="109"/>
        <v>0</v>
      </c>
    </row>
    <row r="694" spans="1:27" s="2" customFormat="1" ht="11.25" customHeight="1">
      <c r="A694" s="52"/>
      <c r="B694" s="182"/>
      <c r="C694" s="183"/>
      <c r="D694" s="184"/>
      <c r="E694" s="180"/>
      <c r="F694" s="185"/>
      <c r="G694" s="184"/>
      <c r="H694" s="186"/>
      <c r="I694" s="28">
        <f t="shared" si="108"/>
        <v>0</v>
      </c>
      <c r="J694" s="53"/>
      <c r="K694" s="216"/>
      <c r="L694" s="203"/>
      <c r="M694" s="169"/>
      <c r="N694" s="97">
        <f t="shared" si="106"/>
        <v>0</v>
      </c>
      <c r="O694" s="95"/>
      <c r="P694" s="97">
        <f t="shared" si="107"/>
        <v>0</v>
      </c>
      <c r="Q694" s="192"/>
      <c r="R694" s="194"/>
      <c r="S694" s="3"/>
      <c r="T694" s="112"/>
      <c r="U694" s="3"/>
      <c r="AA694" s="34">
        <f t="shared" si="109"/>
        <v>0</v>
      </c>
    </row>
    <row r="695" spans="1:27" s="2" customFormat="1" ht="11.25" customHeight="1">
      <c r="A695" s="52"/>
      <c r="B695" s="187"/>
      <c r="C695" s="183"/>
      <c r="D695" s="184"/>
      <c r="E695" s="180"/>
      <c r="F695" s="185"/>
      <c r="G695" s="184"/>
      <c r="H695" s="186"/>
      <c r="I695" s="28">
        <f t="shared" si="108"/>
        <v>0</v>
      </c>
      <c r="J695" s="53"/>
      <c r="K695" s="216"/>
      <c r="L695" s="203"/>
      <c r="M695" s="169"/>
      <c r="N695" s="97">
        <f t="shared" si="106"/>
        <v>0</v>
      </c>
      <c r="O695" s="95"/>
      <c r="P695" s="97">
        <f t="shared" si="107"/>
        <v>0</v>
      </c>
      <c r="Q695" s="192"/>
      <c r="R695" s="194"/>
      <c r="S695" s="3"/>
      <c r="T695" s="112"/>
      <c r="U695" s="3"/>
      <c r="AA695" s="34">
        <f t="shared" si="109"/>
        <v>0</v>
      </c>
    </row>
    <row r="696" spans="1:27" s="2" customFormat="1" ht="11.25" customHeight="1">
      <c r="A696" s="52"/>
      <c r="B696" s="182"/>
      <c r="C696" s="183"/>
      <c r="D696" s="184"/>
      <c r="E696" s="180"/>
      <c r="F696" s="185"/>
      <c r="G696" s="184"/>
      <c r="H696" s="186"/>
      <c r="I696" s="28">
        <f t="shared" si="108"/>
        <v>0</v>
      </c>
      <c r="J696" s="53"/>
      <c r="K696" s="216"/>
      <c r="L696" s="203"/>
      <c r="M696" s="169"/>
      <c r="N696" s="97">
        <f t="shared" si="106"/>
        <v>0</v>
      </c>
      <c r="O696" s="95"/>
      <c r="P696" s="97">
        <f t="shared" si="107"/>
        <v>0</v>
      </c>
      <c r="Q696" s="192"/>
      <c r="R696" s="194"/>
      <c r="S696" s="3"/>
      <c r="T696" s="112"/>
      <c r="U696" s="3"/>
      <c r="AA696" s="34">
        <f t="shared" si="109"/>
        <v>0</v>
      </c>
    </row>
    <row r="697" spans="1:27" s="2" customFormat="1" ht="11.25" customHeight="1">
      <c r="A697" s="52"/>
      <c r="B697" s="182"/>
      <c r="C697" s="183"/>
      <c r="D697" s="184"/>
      <c r="E697" s="180"/>
      <c r="F697" s="185"/>
      <c r="G697" s="184"/>
      <c r="H697" s="186"/>
      <c r="I697" s="28">
        <f t="shared" si="108"/>
        <v>0</v>
      </c>
      <c r="J697" s="53"/>
      <c r="K697" s="216"/>
      <c r="L697" s="203"/>
      <c r="M697" s="169"/>
      <c r="N697" s="97">
        <f t="shared" si="106"/>
        <v>0</v>
      </c>
      <c r="O697" s="95"/>
      <c r="P697" s="97">
        <f t="shared" si="107"/>
        <v>0</v>
      </c>
      <c r="Q697" s="192"/>
      <c r="R697" s="194"/>
      <c r="S697" s="3"/>
      <c r="T697" s="112"/>
      <c r="U697" s="3"/>
      <c r="AA697" s="34">
        <f t="shared" si="109"/>
        <v>0</v>
      </c>
    </row>
    <row r="698" spans="1:27" s="2" customFormat="1" ht="11.25" customHeight="1">
      <c r="A698" s="52"/>
      <c r="B698" s="182"/>
      <c r="C698" s="183"/>
      <c r="D698" s="184"/>
      <c r="E698" s="180"/>
      <c r="F698" s="185"/>
      <c r="G698" s="184"/>
      <c r="H698" s="186"/>
      <c r="I698" s="28">
        <f t="shared" si="108"/>
        <v>0</v>
      </c>
      <c r="J698" s="53"/>
      <c r="K698" s="216"/>
      <c r="L698" s="203"/>
      <c r="M698" s="169"/>
      <c r="N698" s="97">
        <f t="shared" si="106"/>
        <v>0</v>
      </c>
      <c r="O698" s="95"/>
      <c r="P698" s="97">
        <f t="shared" si="107"/>
        <v>0</v>
      </c>
      <c r="Q698" s="192"/>
      <c r="R698" s="194"/>
      <c r="S698" s="3"/>
      <c r="T698" s="112"/>
      <c r="U698" s="3"/>
      <c r="AA698" s="34">
        <f t="shared" si="109"/>
        <v>0</v>
      </c>
    </row>
    <row r="699" spans="1:27" s="2" customFormat="1" ht="11.25" customHeight="1">
      <c r="A699" s="52"/>
      <c r="B699" s="187"/>
      <c r="C699" s="183"/>
      <c r="D699" s="184"/>
      <c r="E699" s="180"/>
      <c r="F699" s="185"/>
      <c r="G699" s="184"/>
      <c r="H699" s="186"/>
      <c r="I699" s="28">
        <f t="shared" si="108"/>
        <v>0</v>
      </c>
      <c r="J699" s="53"/>
      <c r="K699" s="216"/>
      <c r="L699" s="203"/>
      <c r="M699" s="169"/>
      <c r="N699" s="97">
        <f t="shared" si="106"/>
        <v>0</v>
      </c>
      <c r="O699" s="95"/>
      <c r="P699" s="97">
        <f t="shared" si="107"/>
        <v>0</v>
      </c>
      <c r="Q699" s="192"/>
      <c r="R699" s="194"/>
      <c r="S699" s="3"/>
      <c r="T699" s="112"/>
      <c r="U699" s="3"/>
      <c r="AA699" s="34">
        <f t="shared" si="109"/>
        <v>0</v>
      </c>
    </row>
    <row r="700" spans="1:27" s="2" customFormat="1" ht="11.25" customHeight="1">
      <c r="A700" s="52"/>
      <c r="B700" s="182"/>
      <c r="C700" s="183"/>
      <c r="D700" s="184"/>
      <c r="E700" s="180"/>
      <c r="F700" s="185"/>
      <c r="G700" s="184"/>
      <c r="H700" s="186"/>
      <c r="I700" s="28">
        <f t="shared" si="108"/>
        <v>0</v>
      </c>
      <c r="J700" s="53"/>
      <c r="K700" s="216"/>
      <c r="L700" s="203"/>
      <c r="M700" s="169"/>
      <c r="N700" s="97">
        <f t="shared" si="106"/>
        <v>0</v>
      </c>
      <c r="O700" s="95"/>
      <c r="P700" s="97">
        <f t="shared" si="107"/>
        <v>0</v>
      </c>
      <c r="Q700" s="192"/>
      <c r="R700" s="194"/>
      <c r="S700" s="3"/>
      <c r="T700" s="112"/>
      <c r="U700" s="3"/>
      <c r="AA700" s="34">
        <f t="shared" si="109"/>
        <v>0</v>
      </c>
    </row>
    <row r="701" spans="1:27" s="2" customFormat="1" ht="11.25" customHeight="1">
      <c r="A701" s="52"/>
      <c r="B701" s="182"/>
      <c r="C701" s="183"/>
      <c r="D701" s="184"/>
      <c r="E701" s="180"/>
      <c r="F701" s="185"/>
      <c r="G701" s="184"/>
      <c r="H701" s="186"/>
      <c r="I701" s="28">
        <f t="shared" si="108"/>
        <v>0</v>
      </c>
      <c r="J701" s="53"/>
      <c r="K701" s="216"/>
      <c r="L701" s="203"/>
      <c r="M701" s="169"/>
      <c r="N701" s="97">
        <f t="shared" si="106"/>
        <v>0</v>
      </c>
      <c r="O701" s="95"/>
      <c r="P701" s="97">
        <f t="shared" si="107"/>
        <v>0</v>
      </c>
      <c r="Q701" s="192"/>
      <c r="R701" s="194"/>
      <c r="S701" s="3"/>
      <c r="T701" s="112"/>
      <c r="U701" s="3"/>
      <c r="AA701" s="34">
        <f t="shared" si="109"/>
        <v>0</v>
      </c>
    </row>
    <row r="702" spans="1:27" s="2" customFormat="1" ht="11.25" customHeight="1">
      <c r="A702" s="52"/>
      <c r="B702" s="182"/>
      <c r="C702" s="183"/>
      <c r="D702" s="184"/>
      <c r="E702" s="180"/>
      <c r="F702" s="185"/>
      <c r="G702" s="184"/>
      <c r="H702" s="186"/>
      <c r="I702" s="28">
        <f t="shared" si="108"/>
        <v>0</v>
      </c>
      <c r="J702" s="53"/>
      <c r="K702" s="216"/>
      <c r="L702" s="203"/>
      <c r="M702" s="169"/>
      <c r="N702" s="97">
        <f t="shared" si="106"/>
        <v>0</v>
      </c>
      <c r="O702" s="95"/>
      <c r="P702" s="97">
        <f t="shared" si="107"/>
        <v>0</v>
      </c>
      <c r="Q702" s="192"/>
      <c r="R702" s="194"/>
      <c r="S702" s="3"/>
      <c r="T702" s="112"/>
      <c r="U702" s="3"/>
      <c r="AA702" s="34">
        <f t="shared" si="109"/>
        <v>0</v>
      </c>
    </row>
    <row r="703" spans="1:27" s="2" customFormat="1" ht="11.25" customHeight="1">
      <c r="A703" s="52"/>
      <c r="B703" s="182"/>
      <c r="C703" s="183"/>
      <c r="D703" s="184"/>
      <c r="E703" s="180"/>
      <c r="F703" s="185"/>
      <c r="G703" s="184"/>
      <c r="H703" s="186"/>
      <c r="I703" s="28">
        <f t="shared" si="108"/>
        <v>0</v>
      </c>
      <c r="J703" s="53"/>
      <c r="K703" s="216"/>
      <c r="L703" s="203"/>
      <c r="M703" s="169"/>
      <c r="N703" s="97">
        <f t="shared" si="106"/>
        <v>0</v>
      </c>
      <c r="O703" s="95"/>
      <c r="P703" s="97">
        <f t="shared" si="107"/>
        <v>0</v>
      </c>
      <c r="Q703" s="192"/>
      <c r="R703" s="194"/>
      <c r="S703" s="3"/>
      <c r="T703" s="112"/>
      <c r="U703" s="3"/>
      <c r="AA703" s="34">
        <f t="shared" si="109"/>
        <v>0</v>
      </c>
    </row>
    <row r="704" spans="1:27" s="2" customFormat="1" ht="11.25" customHeight="1">
      <c r="A704" s="52"/>
      <c r="B704" s="182"/>
      <c r="C704" s="183"/>
      <c r="D704" s="184"/>
      <c r="E704" s="180"/>
      <c r="F704" s="185"/>
      <c r="G704" s="184"/>
      <c r="H704" s="186"/>
      <c r="I704" s="28">
        <f t="shared" si="108"/>
        <v>0</v>
      </c>
      <c r="J704" s="53"/>
      <c r="K704" s="216"/>
      <c r="L704" s="203"/>
      <c r="M704" s="169"/>
      <c r="N704" s="97">
        <f t="shared" si="106"/>
        <v>0</v>
      </c>
      <c r="O704" s="95"/>
      <c r="P704" s="97">
        <f t="shared" si="107"/>
        <v>0</v>
      </c>
      <c r="Q704" s="192"/>
      <c r="R704" s="194"/>
      <c r="S704" s="3"/>
      <c r="T704" s="112"/>
      <c r="U704" s="3"/>
      <c r="AA704" s="34">
        <f t="shared" si="109"/>
        <v>0</v>
      </c>
    </row>
    <row r="705" spans="1:27" s="2" customFormat="1" ht="11.25" customHeight="1">
      <c r="A705" s="52"/>
      <c r="B705" s="182"/>
      <c r="C705" s="183"/>
      <c r="D705" s="184"/>
      <c r="E705" s="180"/>
      <c r="F705" s="185"/>
      <c r="G705" s="184"/>
      <c r="H705" s="186"/>
      <c r="I705" s="28">
        <f t="shared" si="108"/>
        <v>0</v>
      </c>
      <c r="J705" s="53"/>
      <c r="K705" s="216"/>
      <c r="L705" s="203"/>
      <c r="M705" s="169"/>
      <c r="N705" s="97">
        <f t="shared" si="106"/>
        <v>0</v>
      </c>
      <c r="O705" s="95"/>
      <c r="P705" s="97">
        <f t="shared" si="107"/>
        <v>0</v>
      </c>
      <c r="Q705" s="192"/>
      <c r="R705" s="194"/>
      <c r="S705" s="3"/>
      <c r="T705" s="112"/>
      <c r="U705" s="3"/>
      <c r="AA705" s="34">
        <f t="shared" si="109"/>
        <v>0</v>
      </c>
    </row>
    <row r="706" spans="1:27" s="2" customFormat="1" ht="11.25" customHeight="1">
      <c r="A706" s="52"/>
      <c r="B706" s="187"/>
      <c r="C706" s="183"/>
      <c r="D706" s="184"/>
      <c r="E706" s="180"/>
      <c r="F706" s="185"/>
      <c r="G706" s="184"/>
      <c r="H706" s="186"/>
      <c r="I706" s="28">
        <f t="shared" si="108"/>
        <v>0</v>
      </c>
      <c r="J706" s="53"/>
      <c r="K706" s="216"/>
      <c r="L706" s="203"/>
      <c r="M706" s="169"/>
      <c r="N706" s="97">
        <f t="shared" si="106"/>
        <v>0</v>
      </c>
      <c r="O706" s="95"/>
      <c r="P706" s="97">
        <f t="shared" si="107"/>
        <v>0</v>
      </c>
      <c r="Q706" s="192"/>
      <c r="R706" s="194"/>
      <c r="S706" s="3"/>
      <c r="T706" s="112"/>
      <c r="U706" s="3"/>
      <c r="AA706" s="34">
        <f t="shared" si="109"/>
        <v>0</v>
      </c>
    </row>
    <row r="707" spans="1:27" s="2" customFormat="1" ht="11.25" customHeight="1">
      <c r="A707" s="52"/>
      <c r="B707" s="182"/>
      <c r="C707" s="183"/>
      <c r="D707" s="184"/>
      <c r="E707" s="180"/>
      <c r="F707" s="185"/>
      <c r="G707" s="184"/>
      <c r="H707" s="186"/>
      <c r="I707" s="28">
        <f t="shared" si="108"/>
        <v>0</v>
      </c>
      <c r="J707" s="53"/>
      <c r="K707" s="216"/>
      <c r="L707" s="203"/>
      <c r="M707" s="169"/>
      <c r="N707" s="97">
        <f t="shared" si="106"/>
        <v>0</v>
      </c>
      <c r="O707" s="95"/>
      <c r="P707" s="97">
        <f t="shared" si="107"/>
        <v>0</v>
      </c>
      <c r="Q707" s="192"/>
      <c r="R707" s="194"/>
      <c r="S707" s="3"/>
      <c r="T707" s="112"/>
      <c r="U707" s="3"/>
      <c r="AA707" s="34">
        <f t="shared" si="109"/>
        <v>0</v>
      </c>
    </row>
    <row r="708" spans="1:27" s="2" customFormat="1" ht="11.25" customHeight="1">
      <c r="A708" s="52"/>
      <c r="B708" s="182"/>
      <c r="C708" s="183"/>
      <c r="D708" s="184"/>
      <c r="E708" s="180"/>
      <c r="F708" s="185"/>
      <c r="G708" s="184"/>
      <c r="H708" s="186"/>
      <c r="I708" s="28">
        <f t="shared" si="108"/>
        <v>0</v>
      </c>
      <c r="J708" s="53"/>
      <c r="K708" s="216"/>
      <c r="L708" s="203"/>
      <c r="M708" s="169"/>
      <c r="N708" s="97">
        <f t="shared" si="106"/>
        <v>0</v>
      </c>
      <c r="O708" s="95"/>
      <c r="P708" s="97">
        <f t="shared" si="107"/>
        <v>0</v>
      </c>
      <c r="Q708" s="192"/>
      <c r="R708" s="194"/>
      <c r="S708" s="3"/>
      <c r="T708" s="112"/>
      <c r="U708" s="3"/>
      <c r="AA708" s="34">
        <f t="shared" si="109"/>
        <v>0</v>
      </c>
    </row>
    <row r="709" spans="1:27" s="2" customFormat="1" ht="11.25" customHeight="1">
      <c r="A709" s="52"/>
      <c r="B709" s="182"/>
      <c r="C709" s="183"/>
      <c r="D709" s="184"/>
      <c r="E709" s="180"/>
      <c r="F709" s="185"/>
      <c r="G709" s="184"/>
      <c r="H709" s="186"/>
      <c r="I709" s="28">
        <f t="shared" si="108"/>
        <v>0</v>
      </c>
      <c r="J709" s="53"/>
      <c r="K709" s="216"/>
      <c r="L709" s="203"/>
      <c r="M709" s="169"/>
      <c r="N709" s="97">
        <f t="shared" si="106"/>
        <v>0</v>
      </c>
      <c r="O709" s="95"/>
      <c r="P709" s="97">
        <f t="shared" si="107"/>
        <v>0</v>
      </c>
      <c r="Q709" s="192"/>
      <c r="R709" s="194"/>
      <c r="S709" s="3"/>
      <c r="T709" s="112"/>
      <c r="U709" s="3"/>
      <c r="AA709" s="34">
        <f t="shared" si="109"/>
        <v>0</v>
      </c>
    </row>
    <row r="710" spans="1:27" s="2" customFormat="1" ht="11.25" customHeight="1">
      <c r="A710" s="52"/>
      <c r="B710" s="187"/>
      <c r="C710" s="183"/>
      <c r="D710" s="184"/>
      <c r="E710" s="180"/>
      <c r="F710" s="185"/>
      <c r="G710" s="184"/>
      <c r="H710" s="186"/>
      <c r="I710" s="28">
        <f t="shared" si="108"/>
        <v>0</v>
      </c>
      <c r="J710" s="53"/>
      <c r="K710" s="216"/>
      <c r="L710" s="203"/>
      <c r="M710" s="169"/>
      <c r="N710" s="97">
        <f t="shared" si="106"/>
        <v>0</v>
      </c>
      <c r="O710" s="95"/>
      <c r="P710" s="97">
        <f t="shared" si="107"/>
        <v>0</v>
      </c>
      <c r="Q710" s="192"/>
      <c r="R710" s="194"/>
      <c r="S710" s="3"/>
      <c r="T710" s="112"/>
      <c r="U710" s="3"/>
      <c r="AA710" s="34">
        <f t="shared" si="109"/>
        <v>0</v>
      </c>
    </row>
    <row r="711" spans="1:27" s="2" customFormat="1" ht="11.25" customHeight="1">
      <c r="A711" s="52"/>
      <c r="B711" s="182"/>
      <c r="C711" s="183"/>
      <c r="D711" s="184"/>
      <c r="E711" s="180"/>
      <c r="F711" s="185"/>
      <c r="G711" s="184"/>
      <c r="H711" s="186"/>
      <c r="I711" s="28">
        <f t="shared" si="108"/>
        <v>0</v>
      </c>
      <c r="J711" s="53"/>
      <c r="K711" s="216"/>
      <c r="L711" s="203"/>
      <c r="M711" s="169"/>
      <c r="N711" s="97">
        <f t="shared" si="106"/>
        <v>0</v>
      </c>
      <c r="O711" s="95"/>
      <c r="P711" s="97">
        <f t="shared" si="107"/>
        <v>0</v>
      </c>
      <c r="Q711" s="192"/>
      <c r="R711" s="194"/>
      <c r="S711" s="3"/>
      <c r="T711" s="112"/>
      <c r="U711" s="3"/>
      <c r="AA711" s="34">
        <f t="shared" si="109"/>
        <v>0</v>
      </c>
    </row>
    <row r="712" spans="1:27" s="2" customFormat="1" ht="11.25" customHeight="1">
      <c r="A712" s="52"/>
      <c r="B712" s="182"/>
      <c r="C712" s="183"/>
      <c r="D712" s="184"/>
      <c r="E712" s="180"/>
      <c r="F712" s="185"/>
      <c r="G712" s="184"/>
      <c r="H712" s="186"/>
      <c r="I712" s="28">
        <f t="shared" si="108"/>
        <v>0</v>
      </c>
      <c r="J712" s="53"/>
      <c r="K712" s="216"/>
      <c r="L712" s="203"/>
      <c r="M712" s="169"/>
      <c r="N712" s="97">
        <f t="shared" si="106"/>
        <v>0</v>
      </c>
      <c r="O712" s="95"/>
      <c r="P712" s="97">
        <f t="shared" si="107"/>
        <v>0</v>
      </c>
      <c r="Q712" s="192"/>
      <c r="R712" s="194"/>
      <c r="S712" s="3"/>
      <c r="T712" s="112"/>
      <c r="U712" s="3"/>
      <c r="AA712" s="34">
        <f t="shared" si="109"/>
        <v>0</v>
      </c>
    </row>
    <row r="713" spans="1:27" s="2" customFormat="1" ht="11.25" customHeight="1">
      <c r="A713" s="52"/>
      <c r="B713" s="182"/>
      <c r="C713" s="183"/>
      <c r="D713" s="184"/>
      <c r="E713" s="180"/>
      <c r="F713" s="185"/>
      <c r="G713" s="184"/>
      <c r="H713" s="186"/>
      <c r="I713" s="28">
        <f t="shared" si="108"/>
        <v>0</v>
      </c>
      <c r="J713" s="53"/>
      <c r="K713" s="216"/>
      <c r="L713" s="203"/>
      <c r="M713" s="169"/>
      <c r="N713" s="97">
        <f t="shared" si="106"/>
        <v>0</v>
      </c>
      <c r="O713" s="95"/>
      <c r="P713" s="97">
        <f t="shared" si="107"/>
        <v>0</v>
      </c>
      <c r="Q713" s="192"/>
      <c r="R713" s="194"/>
      <c r="S713" s="3"/>
      <c r="T713" s="112"/>
      <c r="U713" s="3"/>
      <c r="AA713" s="34">
        <f t="shared" si="109"/>
        <v>0</v>
      </c>
    </row>
    <row r="714" spans="1:27" s="8" customFormat="1" ht="11.25" customHeight="1">
      <c r="A714" s="41"/>
      <c r="B714" s="188"/>
      <c r="C714" s="189"/>
      <c r="D714" s="190"/>
      <c r="E714" s="181"/>
      <c r="F714" s="185"/>
      <c r="G714" s="184"/>
      <c r="H714" s="186"/>
      <c r="I714" s="28">
        <f t="shared" si="108"/>
        <v>0</v>
      </c>
      <c r="J714" s="28"/>
      <c r="K714" s="216"/>
      <c r="L714" s="204"/>
      <c r="M714" s="170"/>
      <c r="N714" s="97">
        <f t="shared" si="106"/>
        <v>0</v>
      </c>
      <c r="O714" s="95"/>
      <c r="P714" s="97">
        <f t="shared" si="107"/>
        <v>0</v>
      </c>
      <c r="Q714" s="192"/>
      <c r="R714" s="193"/>
      <c r="AA714" s="34">
        <f t="shared" si="109"/>
        <v>0</v>
      </c>
    </row>
    <row r="715" spans="1:27" s="2" customFormat="1" ht="11.25" customHeight="1">
      <c r="A715" s="52"/>
      <c r="B715" s="187"/>
      <c r="C715" s="183"/>
      <c r="D715" s="184"/>
      <c r="E715" s="180"/>
      <c r="F715" s="185"/>
      <c r="G715" s="184"/>
      <c r="H715" s="186"/>
      <c r="I715" s="28">
        <f t="shared" si="108"/>
        <v>0</v>
      </c>
      <c r="J715" s="53"/>
      <c r="K715" s="216"/>
      <c r="L715" s="203"/>
      <c r="M715" s="169"/>
      <c r="N715" s="97">
        <f t="shared" si="106"/>
        <v>0</v>
      </c>
      <c r="O715" s="95"/>
      <c r="P715" s="97">
        <f t="shared" si="107"/>
        <v>0</v>
      </c>
      <c r="Q715" s="192"/>
      <c r="R715" s="194"/>
      <c r="S715" s="3"/>
      <c r="T715" s="112"/>
      <c r="U715" s="3"/>
      <c r="AA715" s="34">
        <f t="shared" si="109"/>
        <v>0</v>
      </c>
    </row>
    <row r="716" spans="1:27" s="2" customFormat="1" ht="11.25" customHeight="1">
      <c r="A716" s="52"/>
      <c r="B716" s="182"/>
      <c r="C716" s="183"/>
      <c r="D716" s="184"/>
      <c r="E716" s="180"/>
      <c r="F716" s="185"/>
      <c r="G716" s="184"/>
      <c r="H716" s="186"/>
      <c r="I716" s="28">
        <f t="shared" si="108"/>
        <v>0</v>
      </c>
      <c r="J716" s="53"/>
      <c r="K716" s="216"/>
      <c r="L716" s="203"/>
      <c r="M716" s="169"/>
      <c r="N716" s="97">
        <f t="shared" si="106"/>
        <v>0</v>
      </c>
      <c r="O716" s="95"/>
      <c r="P716" s="97">
        <f t="shared" si="107"/>
        <v>0</v>
      </c>
      <c r="Q716" s="192"/>
      <c r="R716" s="194"/>
      <c r="S716" s="3"/>
      <c r="T716" s="112"/>
      <c r="U716" s="3"/>
      <c r="AA716" s="34">
        <f t="shared" si="109"/>
        <v>0</v>
      </c>
    </row>
    <row r="717" spans="1:27" s="2" customFormat="1" ht="11.25" customHeight="1">
      <c r="A717" s="52"/>
      <c r="B717" s="182"/>
      <c r="C717" s="183"/>
      <c r="D717" s="184"/>
      <c r="E717" s="180"/>
      <c r="F717" s="185"/>
      <c r="G717" s="184"/>
      <c r="H717" s="186"/>
      <c r="I717" s="28">
        <f t="shared" si="108"/>
        <v>0</v>
      </c>
      <c r="J717" s="53"/>
      <c r="K717" s="216"/>
      <c r="L717" s="203"/>
      <c r="M717" s="169"/>
      <c r="N717" s="97">
        <f t="shared" si="106"/>
        <v>0</v>
      </c>
      <c r="O717" s="95"/>
      <c r="P717" s="97">
        <f t="shared" si="107"/>
        <v>0</v>
      </c>
      <c r="Q717" s="192"/>
      <c r="R717" s="194"/>
      <c r="S717" s="3"/>
      <c r="T717" s="112"/>
      <c r="U717" s="3"/>
      <c r="AA717" s="34">
        <f t="shared" si="109"/>
        <v>0</v>
      </c>
    </row>
    <row r="718" spans="1:27" s="2" customFormat="1" ht="11.25" customHeight="1">
      <c r="A718" s="52"/>
      <c r="B718" s="182"/>
      <c r="C718" s="183"/>
      <c r="D718" s="184"/>
      <c r="E718" s="180"/>
      <c r="F718" s="185"/>
      <c r="G718" s="184"/>
      <c r="H718" s="186"/>
      <c r="I718" s="28">
        <f t="shared" si="108"/>
        <v>0</v>
      </c>
      <c r="J718" s="53"/>
      <c r="K718" s="216"/>
      <c r="L718" s="203"/>
      <c r="M718" s="169"/>
      <c r="N718" s="97">
        <f t="shared" si="106"/>
        <v>0</v>
      </c>
      <c r="O718" s="95"/>
      <c r="P718" s="97">
        <f t="shared" si="107"/>
        <v>0</v>
      </c>
      <c r="Q718" s="192"/>
      <c r="R718" s="194"/>
      <c r="S718" s="3"/>
      <c r="T718" s="112"/>
      <c r="U718" s="3"/>
      <c r="AA718" s="34">
        <f t="shared" si="109"/>
        <v>0</v>
      </c>
    </row>
    <row r="719" spans="1:27" s="8" customFormat="1" ht="11.25" customHeight="1" thickBot="1">
      <c r="A719" s="41"/>
      <c r="B719" s="85"/>
      <c r="C719" s="68"/>
      <c r="D719" s="228"/>
      <c r="E719" s="116"/>
      <c r="F719" s="234"/>
      <c r="G719" s="235"/>
      <c r="H719" s="236"/>
      <c r="I719" s="116">
        <f t="shared" si="108"/>
        <v>0</v>
      </c>
      <c r="J719" s="116"/>
      <c r="K719" s="233"/>
      <c r="L719" s="231"/>
      <c r="M719" s="116"/>
      <c r="N719" s="97">
        <f t="shared" si="106"/>
        <v>0</v>
      </c>
      <c r="O719" s="95"/>
      <c r="P719" s="97">
        <f t="shared" si="107"/>
        <v>0</v>
      </c>
      <c r="Q719" s="97"/>
      <c r="R719" s="232"/>
      <c r="AA719" s="34">
        <f>AA720</f>
        <v>1</v>
      </c>
    </row>
    <row r="720" spans="1:27" s="8" customFormat="1" ht="15" thickBot="1" thickTop="1">
      <c r="A720" s="42"/>
      <c r="B720" s="18" t="s">
        <v>2221</v>
      </c>
      <c r="C720" s="67"/>
      <c r="D720" s="118"/>
      <c r="E720" s="119"/>
      <c r="F720" s="120"/>
      <c r="G720" s="121"/>
      <c r="H720" s="122"/>
      <c r="I720" s="30">
        <f>SUBTOTAL(9,I689:I719)</f>
        <v>0</v>
      </c>
      <c r="J720" s="30">
        <f>SUBTOTAL(9,J689:J719)</f>
        <v>0</v>
      </c>
      <c r="K720" s="217">
        <f>SUBTOTAL(9,K689:K719)</f>
        <v>0</v>
      </c>
      <c r="L720" s="30">
        <f>SUM(L691:L719)</f>
        <v>0</v>
      </c>
      <c r="M720" s="30">
        <f>SUM(M691:M719)</f>
        <v>0</v>
      </c>
      <c r="N720" s="30">
        <f>SUBTOTAL(9,N689:N719)</f>
        <v>0</v>
      </c>
      <c r="O720" s="30">
        <f>SUBTOTAL(9,O689:O719)</f>
        <v>0</v>
      </c>
      <c r="P720" s="30">
        <f>SUBTOTAL(9,P689:P719)</f>
        <v>0</v>
      </c>
      <c r="Q720" s="81"/>
      <c r="R720" s="43"/>
      <c r="S720" s="99"/>
      <c r="U720" s="99"/>
      <c r="AA720" s="8">
        <f>IF(SUM(AA691:AA718)&gt;0,1,0)</f>
        <v>1</v>
      </c>
    </row>
    <row r="721" spans="1:27" s="8" customFormat="1" ht="11.25" customHeight="1" thickTop="1">
      <c r="A721" s="44"/>
      <c r="B721" s="15"/>
      <c r="C721" s="68"/>
      <c r="D721" s="76"/>
      <c r="E721" s="28"/>
      <c r="F721" s="65"/>
      <c r="G721" s="76"/>
      <c r="H721" s="113"/>
      <c r="I721" s="28"/>
      <c r="J721" s="28"/>
      <c r="K721" s="214"/>
      <c r="L721" s="201"/>
      <c r="M721" s="28"/>
      <c r="N721" s="95"/>
      <c r="O721" s="95"/>
      <c r="P721" s="95"/>
      <c r="Q721" s="79"/>
      <c r="R721" s="10"/>
      <c r="S721" s="11"/>
      <c r="U721" s="11"/>
      <c r="AA721" s="8">
        <f>+AA720</f>
        <v>1</v>
      </c>
    </row>
    <row r="722" spans="1:27" s="8" customFormat="1" ht="14.25">
      <c r="A722" s="45" t="s">
        <v>2123</v>
      </c>
      <c r="B722" s="123" t="s">
        <v>2177</v>
      </c>
      <c r="C722" s="124"/>
      <c r="D722" s="125"/>
      <c r="E722" s="31"/>
      <c r="F722" s="124"/>
      <c r="G722" s="125"/>
      <c r="H722" s="126"/>
      <c r="I722" s="31"/>
      <c r="J722" s="31"/>
      <c r="K722" s="218"/>
      <c r="L722" s="206"/>
      <c r="M722" s="31"/>
      <c r="N722" s="96"/>
      <c r="O722" s="96"/>
      <c r="P722" s="96"/>
      <c r="Q722" s="82"/>
      <c r="R722" s="127"/>
      <c r="S722" s="12"/>
      <c r="U722" s="12"/>
      <c r="AA722" s="8">
        <f>+AA753</f>
        <v>1</v>
      </c>
    </row>
    <row r="723" spans="1:27" s="8" customFormat="1" ht="11.25" customHeight="1">
      <c r="A723" s="41"/>
      <c r="B723" s="85"/>
      <c r="C723" s="68"/>
      <c r="D723" s="228"/>
      <c r="E723" s="116"/>
      <c r="F723" s="68"/>
      <c r="G723" s="228"/>
      <c r="H723" s="229"/>
      <c r="I723" s="116">
        <f>K723</f>
        <v>0</v>
      </c>
      <c r="J723" s="116"/>
      <c r="K723" s="233"/>
      <c r="L723" s="231"/>
      <c r="M723" s="116"/>
      <c r="N723" s="97">
        <f aca="true" t="shared" si="110" ref="N723:N752">P723</f>
        <v>0</v>
      </c>
      <c r="O723" s="95"/>
      <c r="P723" s="97">
        <f aca="true" t="shared" si="111" ref="P723:P752">K723-M723-L723</f>
        <v>0</v>
      </c>
      <c r="Q723" s="97"/>
      <c r="R723" s="232"/>
      <c r="S723" s="11"/>
      <c r="U723" s="11"/>
      <c r="AA723" s="8">
        <f>AA722</f>
        <v>1</v>
      </c>
    </row>
    <row r="724" spans="1:27" s="8" customFormat="1" ht="11.25" customHeight="1">
      <c r="A724" s="40"/>
      <c r="B724" s="188" t="s">
        <v>2179</v>
      </c>
      <c r="C724" s="191"/>
      <c r="D724" s="190"/>
      <c r="E724" s="181"/>
      <c r="F724" s="185"/>
      <c r="G724" s="184"/>
      <c r="H724" s="186"/>
      <c r="I724" s="28">
        <f aca="true" t="shared" si="112" ref="I724:I752">K724</f>
        <v>0</v>
      </c>
      <c r="J724" s="28"/>
      <c r="K724" s="216"/>
      <c r="L724" s="204"/>
      <c r="M724" s="170"/>
      <c r="N724" s="97">
        <f t="shared" si="110"/>
        <v>0</v>
      </c>
      <c r="O724" s="95"/>
      <c r="P724" s="97">
        <f t="shared" si="111"/>
        <v>0</v>
      </c>
      <c r="Q724" s="192"/>
      <c r="R724" s="193"/>
      <c r="S724" s="12"/>
      <c r="U724" s="12"/>
      <c r="AA724" s="8">
        <f aca="true" t="shared" si="113" ref="AA724:AA751">IF(OR(B724&lt;&gt;0,C724&lt;&gt;0),1,0)</f>
        <v>1</v>
      </c>
    </row>
    <row r="725" spans="1:27" s="2" customFormat="1" ht="11.25" customHeight="1">
      <c r="A725" s="52"/>
      <c r="B725" s="182"/>
      <c r="C725" s="183"/>
      <c r="D725" s="184"/>
      <c r="E725" s="180"/>
      <c r="F725" s="185"/>
      <c r="G725" s="184"/>
      <c r="H725" s="186"/>
      <c r="I725" s="28">
        <f t="shared" si="112"/>
        <v>0</v>
      </c>
      <c r="J725" s="53"/>
      <c r="K725" s="216"/>
      <c r="L725" s="203"/>
      <c r="M725" s="169"/>
      <c r="N725" s="97">
        <f t="shared" si="110"/>
        <v>0</v>
      </c>
      <c r="O725" s="95"/>
      <c r="P725" s="97">
        <f t="shared" si="111"/>
        <v>0</v>
      </c>
      <c r="Q725" s="192"/>
      <c r="R725" s="194"/>
      <c r="S725" s="3"/>
      <c r="T725" s="112"/>
      <c r="U725" s="3"/>
      <c r="AA725" s="34">
        <f t="shared" si="113"/>
        <v>0</v>
      </c>
    </row>
    <row r="726" spans="1:27" s="2" customFormat="1" ht="11.25" customHeight="1">
      <c r="A726" s="52"/>
      <c r="B726" s="182"/>
      <c r="C726" s="183"/>
      <c r="D726" s="184"/>
      <c r="E726" s="180"/>
      <c r="F726" s="185"/>
      <c r="G726" s="184"/>
      <c r="H726" s="186"/>
      <c r="I726" s="28">
        <f t="shared" si="112"/>
        <v>0</v>
      </c>
      <c r="J726" s="53"/>
      <c r="K726" s="216"/>
      <c r="L726" s="203"/>
      <c r="M726" s="169"/>
      <c r="N726" s="97">
        <f t="shared" si="110"/>
        <v>0</v>
      </c>
      <c r="O726" s="95"/>
      <c r="P726" s="97">
        <f t="shared" si="111"/>
        <v>0</v>
      </c>
      <c r="Q726" s="192"/>
      <c r="R726" s="194"/>
      <c r="S726" s="3"/>
      <c r="T726" s="112"/>
      <c r="U726" s="3"/>
      <c r="AA726" s="34">
        <f t="shared" si="113"/>
        <v>0</v>
      </c>
    </row>
    <row r="727" spans="1:27" s="2" customFormat="1" ht="11.25" customHeight="1">
      <c r="A727" s="52"/>
      <c r="B727" s="182"/>
      <c r="C727" s="183"/>
      <c r="D727" s="184"/>
      <c r="E727" s="180"/>
      <c r="F727" s="185"/>
      <c r="G727" s="184"/>
      <c r="H727" s="186"/>
      <c r="I727" s="28">
        <f t="shared" si="112"/>
        <v>0</v>
      </c>
      <c r="J727" s="53"/>
      <c r="K727" s="216"/>
      <c r="L727" s="203"/>
      <c r="M727" s="169"/>
      <c r="N727" s="97">
        <f t="shared" si="110"/>
        <v>0</v>
      </c>
      <c r="O727" s="95"/>
      <c r="P727" s="97">
        <f t="shared" si="111"/>
        <v>0</v>
      </c>
      <c r="Q727" s="192"/>
      <c r="R727" s="194"/>
      <c r="S727" s="3"/>
      <c r="T727" s="112"/>
      <c r="U727" s="3"/>
      <c r="AA727" s="34">
        <f t="shared" si="113"/>
        <v>0</v>
      </c>
    </row>
    <row r="728" spans="1:27" s="2" customFormat="1" ht="11.25" customHeight="1">
      <c r="A728" s="52"/>
      <c r="B728" s="187"/>
      <c r="C728" s="183"/>
      <c r="D728" s="184"/>
      <c r="E728" s="180"/>
      <c r="F728" s="185"/>
      <c r="G728" s="184"/>
      <c r="H728" s="186"/>
      <c r="I728" s="28">
        <f t="shared" si="112"/>
        <v>0</v>
      </c>
      <c r="J728" s="53"/>
      <c r="K728" s="216"/>
      <c r="L728" s="203"/>
      <c r="M728" s="169"/>
      <c r="N728" s="97">
        <f t="shared" si="110"/>
        <v>0</v>
      </c>
      <c r="O728" s="95"/>
      <c r="P728" s="97">
        <f t="shared" si="111"/>
        <v>0</v>
      </c>
      <c r="Q728" s="192"/>
      <c r="R728" s="194"/>
      <c r="S728" s="3"/>
      <c r="T728" s="112"/>
      <c r="U728" s="3"/>
      <c r="AA728" s="34">
        <f t="shared" si="113"/>
        <v>0</v>
      </c>
    </row>
    <row r="729" spans="1:27" s="2" customFormat="1" ht="11.25" customHeight="1">
      <c r="A729" s="52"/>
      <c r="B729" s="182"/>
      <c r="C729" s="183"/>
      <c r="D729" s="184"/>
      <c r="E729" s="180"/>
      <c r="F729" s="185"/>
      <c r="G729" s="184"/>
      <c r="H729" s="186"/>
      <c r="I729" s="28">
        <f t="shared" si="112"/>
        <v>0</v>
      </c>
      <c r="J729" s="53"/>
      <c r="K729" s="216"/>
      <c r="L729" s="203"/>
      <c r="M729" s="169"/>
      <c r="N729" s="97">
        <f t="shared" si="110"/>
        <v>0</v>
      </c>
      <c r="O729" s="95"/>
      <c r="P729" s="97">
        <f t="shared" si="111"/>
        <v>0</v>
      </c>
      <c r="Q729" s="192"/>
      <c r="R729" s="194"/>
      <c r="S729" s="3"/>
      <c r="T729" s="112"/>
      <c r="U729" s="3"/>
      <c r="AA729" s="34">
        <f t="shared" si="113"/>
        <v>0</v>
      </c>
    </row>
    <row r="730" spans="1:27" s="2" customFormat="1" ht="11.25" customHeight="1">
      <c r="A730" s="52"/>
      <c r="B730" s="182"/>
      <c r="C730" s="183"/>
      <c r="D730" s="184"/>
      <c r="E730" s="180"/>
      <c r="F730" s="185"/>
      <c r="G730" s="184"/>
      <c r="H730" s="186"/>
      <c r="I730" s="28">
        <f t="shared" si="112"/>
        <v>0</v>
      </c>
      <c r="J730" s="53"/>
      <c r="K730" s="216"/>
      <c r="L730" s="203"/>
      <c r="M730" s="169"/>
      <c r="N730" s="97">
        <f t="shared" si="110"/>
        <v>0</v>
      </c>
      <c r="O730" s="95"/>
      <c r="P730" s="97">
        <f t="shared" si="111"/>
        <v>0</v>
      </c>
      <c r="Q730" s="192"/>
      <c r="R730" s="194"/>
      <c r="S730" s="3"/>
      <c r="T730" s="112"/>
      <c r="U730" s="3"/>
      <c r="AA730" s="34">
        <f t="shared" si="113"/>
        <v>0</v>
      </c>
    </row>
    <row r="731" spans="1:27" s="2" customFormat="1" ht="11.25" customHeight="1">
      <c r="A731" s="52"/>
      <c r="B731" s="182"/>
      <c r="C731" s="183"/>
      <c r="D731" s="184"/>
      <c r="E731" s="180"/>
      <c r="F731" s="185"/>
      <c r="G731" s="184"/>
      <c r="H731" s="186"/>
      <c r="I731" s="28">
        <f t="shared" si="112"/>
        <v>0</v>
      </c>
      <c r="J731" s="53"/>
      <c r="K731" s="216"/>
      <c r="L731" s="203"/>
      <c r="M731" s="169"/>
      <c r="N731" s="97">
        <f t="shared" si="110"/>
        <v>0</v>
      </c>
      <c r="O731" s="95"/>
      <c r="P731" s="97">
        <f t="shared" si="111"/>
        <v>0</v>
      </c>
      <c r="Q731" s="192"/>
      <c r="R731" s="194"/>
      <c r="S731" s="3"/>
      <c r="T731" s="112"/>
      <c r="U731" s="3"/>
      <c r="AA731" s="34">
        <f t="shared" si="113"/>
        <v>0</v>
      </c>
    </row>
    <row r="732" spans="1:27" s="2" customFormat="1" ht="11.25" customHeight="1">
      <c r="A732" s="52"/>
      <c r="B732" s="187"/>
      <c r="C732" s="183"/>
      <c r="D732" s="184"/>
      <c r="E732" s="180"/>
      <c r="F732" s="185"/>
      <c r="G732" s="184"/>
      <c r="H732" s="186"/>
      <c r="I732" s="28">
        <f t="shared" si="112"/>
        <v>0</v>
      </c>
      <c r="J732" s="53"/>
      <c r="K732" s="216"/>
      <c r="L732" s="203"/>
      <c r="M732" s="169"/>
      <c r="N732" s="97">
        <f t="shared" si="110"/>
        <v>0</v>
      </c>
      <c r="O732" s="95"/>
      <c r="P732" s="97">
        <f t="shared" si="111"/>
        <v>0</v>
      </c>
      <c r="Q732" s="192"/>
      <c r="R732" s="194"/>
      <c r="S732" s="3"/>
      <c r="T732" s="112"/>
      <c r="U732" s="3"/>
      <c r="AA732" s="34">
        <f t="shared" si="113"/>
        <v>0</v>
      </c>
    </row>
    <row r="733" spans="1:27" s="2" customFormat="1" ht="11.25" customHeight="1">
      <c r="A733" s="52"/>
      <c r="B733" s="182"/>
      <c r="C733" s="183"/>
      <c r="D733" s="184"/>
      <c r="E733" s="180"/>
      <c r="F733" s="185"/>
      <c r="G733" s="184"/>
      <c r="H733" s="186"/>
      <c r="I733" s="28">
        <f t="shared" si="112"/>
        <v>0</v>
      </c>
      <c r="J733" s="53"/>
      <c r="K733" s="216"/>
      <c r="L733" s="203"/>
      <c r="M733" s="169"/>
      <c r="N733" s="97">
        <f t="shared" si="110"/>
        <v>0</v>
      </c>
      <c r="O733" s="95"/>
      <c r="P733" s="97">
        <f t="shared" si="111"/>
        <v>0</v>
      </c>
      <c r="Q733" s="192"/>
      <c r="R733" s="194"/>
      <c r="S733" s="3"/>
      <c r="T733" s="112"/>
      <c r="U733" s="3"/>
      <c r="AA733" s="34">
        <f t="shared" si="113"/>
        <v>0</v>
      </c>
    </row>
    <row r="734" spans="1:27" s="2" customFormat="1" ht="11.25" customHeight="1">
      <c r="A734" s="52"/>
      <c r="B734" s="182"/>
      <c r="C734" s="183"/>
      <c r="D734" s="184"/>
      <c r="E734" s="180"/>
      <c r="F734" s="185"/>
      <c r="G734" s="184"/>
      <c r="H734" s="186"/>
      <c r="I734" s="28">
        <f t="shared" si="112"/>
        <v>0</v>
      </c>
      <c r="J734" s="53"/>
      <c r="K734" s="216"/>
      <c r="L734" s="203"/>
      <c r="M734" s="169"/>
      <c r="N734" s="97">
        <f t="shared" si="110"/>
        <v>0</v>
      </c>
      <c r="O734" s="95"/>
      <c r="P734" s="97">
        <f t="shared" si="111"/>
        <v>0</v>
      </c>
      <c r="Q734" s="192"/>
      <c r="R734" s="194"/>
      <c r="S734" s="3"/>
      <c r="T734" s="112"/>
      <c r="U734" s="3"/>
      <c r="AA734" s="34">
        <f t="shared" si="113"/>
        <v>0</v>
      </c>
    </row>
    <row r="735" spans="1:27" s="2" customFormat="1" ht="11.25" customHeight="1">
      <c r="A735" s="52"/>
      <c r="B735" s="182"/>
      <c r="C735" s="183"/>
      <c r="D735" s="184"/>
      <c r="E735" s="180"/>
      <c r="F735" s="185"/>
      <c r="G735" s="184"/>
      <c r="H735" s="186"/>
      <c r="I735" s="28">
        <f t="shared" si="112"/>
        <v>0</v>
      </c>
      <c r="J735" s="53"/>
      <c r="K735" s="216"/>
      <c r="L735" s="203"/>
      <c r="M735" s="169"/>
      <c r="N735" s="97">
        <f t="shared" si="110"/>
        <v>0</v>
      </c>
      <c r="O735" s="95"/>
      <c r="P735" s="97">
        <f t="shared" si="111"/>
        <v>0</v>
      </c>
      <c r="Q735" s="192"/>
      <c r="R735" s="194"/>
      <c r="S735" s="3"/>
      <c r="T735" s="112"/>
      <c r="U735" s="3"/>
      <c r="AA735" s="34">
        <f t="shared" si="113"/>
        <v>0</v>
      </c>
    </row>
    <row r="736" spans="1:27" s="2" customFormat="1" ht="11.25" customHeight="1">
      <c r="A736" s="52"/>
      <c r="B736" s="182"/>
      <c r="C736" s="183"/>
      <c r="D736" s="184"/>
      <c r="E736" s="180"/>
      <c r="F736" s="185"/>
      <c r="G736" s="184"/>
      <c r="H736" s="186"/>
      <c r="I736" s="28">
        <f t="shared" si="112"/>
        <v>0</v>
      </c>
      <c r="J736" s="53"/>
      <c r="K736" s="216"/>
      <c r="L736" s="203"/>
      <c r="M736" s="169"/>
      <c r="N736" s="97">
        <f t="shared" si="110"/>
        <v>0</v>
      </c>
      <c r="O736" s="95"/>
      <c r="P736" s="97">
        <f t="shared" si="111"/>
        <v>0</v>
      </c>
      <c r="Q736" s="192"/>
      <c r="R736" s="194"/>
      <c r="S736" s="3"/>
      <c r="T736" s="112"/>
      <c r="U736" s="3"/>
      <c r="AA736" s="34">
        <f t="shared" si="113"/>
        <v>0</v>
      </c>
    </row>
    <row r="737" spans="1:27" s="2" customFormat="1" ht="11.25" customHeight="1">
      <c r="A737" s="52"/>
      <c r="B737" s="182"/>
      <c r="C737" s="183"/>
      <c r="D737" s="184"/>
      <c r="E737" s="180"/>
      <c r="F737" s="185"/>
      <c r="G737" s="184"/>
      <c r="H737" s="186"/>
      <c r="I737" s="28">
        <f t="shared" si="112"/>
        <v>0</v>
      </c>
      <c r="J737" s="53"/>
      <c r="K737" s="216"/>
      <c r="L737" s="203"/>
      <c r="M737" s="169"/>
      <c r="N737" s="97">
        <f t="shared" si="110"/>
        <v>0</v>
      </c>
      <c r="O737" s="95"/>
      <c r="P737" s="97">
        <f t="shared" si="111"/>
        <v>0</v>
      </c>
      <c r="Q737" s="192"/>
      <c r="R737" s="194"/>
      <c r="S737" s="3"/>
      <c r="T737" s="112"/>
      <c r="U737" s="3"/>
      <c r="AA737" s="34">
        <f t="shared" si="113"/>
        <v>0</v>
      </c>
    </row>
    <row r="738" spans="1:27" s="2" customFormat="1" ht="11.25" customHeight="1">
      <c r="A738" s="52"/>
      <c r="B738" s="182"/>
      <c r="C738" s="183"/>
      <c r="D738" s="184"/>
      <c r="E738" s="180"/>
      <c r="F738" s="185"/>
      <c r="G738" s="184"/>
      <c r="H738" s="186"/>
      <c r="I738" s="28">
        <f t="shared" si="112"/>
        <v>0</v>
      </c>
      <c r="J738" s="53"/>
      <c r="K738" s="216"/>
      <c r="L738" s="203"/>
      <c r="M738" s="169"/>
      <c r="N738" s="97">
        <f t="shared" si="110"/>
        <v>0</v>
      </c>
      <c r="O738" s="95"/>
      <c r="P738" s="97">
        <f t="shared" si="111"/>
        <v>0</v>
      </c>
      <c r="Q738" s="192"/>
      <c r="R738" s="194"/>
      <c r="S738" s="3"/>
      <c r="T738" s="112"/>
      <c r="U738" s="3"/>
      <c r="AA738" s="34">
        <f t="shared" si="113"/>
        <v>0</v>
      </c>
    </row>
    <row r="739" spans="1:27" s="2" customFormat="1" ht="11.25" customHeight="1">
      <c r="A739" s="52"/>
      <c r="B739" s="187"/>
      <c r="C739" s="183"/>
      <c r="D739" s="184"/>
      <c r="E739" s="180"/>
      <c r="F739" s="185"/>
      <c r="G739" s="184"/>
      <c r="H739" s="186"/>
      <c r="I739" s="28">
        <f t="shared" si="112"/>
        <v>0</v>
      </c>
      <c r="J739" s="53"/>
      <c r="K739" s="216"/>
      <c r="L739" s="203"/>
      <c r="M739" s="169"/>
      <c r="N739" s="97">
        <f t="shared" si="110"/>
        <v>0</v>
      </c>
      <c r="O739" s="95"/>
      <c r="P739" s="97">
        <f t="shared" si="111"/>
        <v>0</v>
      </c>
      <c r="Q739" s="192"/>
      <c r="R739" s="194"/>
      <c r="S739" s="3"/>
      <c r="T739" s="112"/>
      <c r="U739" s="3"/>
      <c r="AA739" s="34">
        <f t="shared" si="113"/>
        <v>0</v>
      </c>
    </row>
    <row r="740" spans="1:27" s="2" customFormat="1" ht="11.25" customHeight="1">
      <c r="A740" s="52"/>
      <c r="B740" s="182"/>
      <c r="C740" s="183"/>
      <c r="D740" s="184"/>
      <c r="E740" s="180"/>
      <c r="F740" s="185"/>
      <c r="G740" s="184"/>
      <c r="H740" s="186"/>
      <c r="I740" s="28">
        <f t="shared" si="112"/>
        <v>0</v>
      </c>
      <c r="J740" s="53"/>
      <c r="K740" s="216"/>
      <c r="L740" s="203"/>
      <c r="M740" s="169"/>
      <c r="N740" s="97">
        <f t="shared" si="110"/>
        <v>0</v>
      </c>
      <c r="O740" s="95"/>
      <c r="P740" s="97">
        <f t="shared" si="111"/>
        <v>0</v>
      </c>
      <c r="Q740" s="192"/>
      <c r="R740" s="194"/>
      <c r="S740" s="3"/>
      <c r="T740" s="112"/>
      <c r="U740" s="3"/>
      <c r="AA740" s="34">
        <f t="shared" si="113"/>
        <v>0</v>
      </c>
    </row>
    <row r="741" spans="1:27" s="2" customFormat="1" ht="11.25" customHeight="1">
      <c r="A741" s="52"/>
      <c r="B741" s="182"/>
      <c r="C741" s="183"/>
      <c r="D741" s="184"/>
      <c r="E741" s="180"/>
      <c r="F741" s="185"/>
      <c r="G741" s="184"/>
      <c r="H741" s="186"/>
      <c r="I741" s="28">
        <f t="shared" si="112"/>
        <v>0</v>
      </c>
      <c r="J741" s="53"/>
      <c r="K741" s="216"/>
      <c r="L741" s="203"/>
      <c r="M741" s="169"/>
      <c r="N741" s="97">
        <f t="shared" si="110"/>
        <v>0</v>
      </c>
      <c r="O741" s="95"/>
      <c r="P741" s="97">
        <f t="shared" si="111"/>
        <v>0</v>
      </c>
      <c r="Q741" s="192"/>
      <c r="R741" s="194"/>
      <c r="S741" s="3"/>
      <c r="T741" s="112"/>
      <c r="U741" s="3"/>
      <c r="AA741" s="34">
        <f t="shared" si="113"/>
        <v>0</v>
      </c>
    </row>
    <row r="742" spans="1:27" s="2" customFormat="1" ht="11.25" customHeight="1">
      <c r="A742" s="52"/>
      <c r="B742" s="182"/>
      <c r="C742" s="183"/>
      <c r="D742" s="184"/>
      <c r="E742" s="180"/>
      <c r="F742" s="185"/>
      <c r="G742" s="184"/>
      <c r="H742" s="186"/>
      <c r="I742" s="28">
        <f t="shared" si="112"/>
        <v>0</v>
      </c>
      <c r="J742" s="53"/>
      <c r="K742" s="216"/>
      <c r="L742" s="203"/>
      <c r="M742" s="169"/>
      <c r="N742" s="97">
        <f t="shared" si="110"/>
        <v>0</v>
      </c>
      <c r="O742" s="95"/>
      <c r="P742" s="97">
        <f t="shared" si="111"/>
        <v>0</v>
      </c>
      <c r="Q742" s="192"/>
      <c r="R742" s="194"/>
      <c r="S742" s="3"/>
      <c r="T742" s="112"/>
      <c r="U742" s="3"/>
      <c r="AA742" s="34">
        <f t="shared" si="113"/>
        <v>0</v>
      </c>
    </row>
    <row r="743" spans="1:27" s="2" customFormat="1" ht="11.25" customHeight="1">
      <c r="A743" s="52"/>
      <c r="B743" s="187"/>
      <c r="C743" s="183"/>
      <c r="D743" s="184"/>
      <c r="E743" s="180"/>
      <c r="F743" s="185"/>
      <c r="G743" s="184"/>
      <c r="H743" s="186"/>
      <c r="I743" s="28">
        <f t="shared" si="112"/>
        <v>0</v>
      </c>
      <c r="J743" s="53"/>
      <c r="K743" s="216"/>
      <c r="L743" s="203"/>
      <c r="M743" s="169"/>
      <c r="N743" s="97">
        <f t="shared" si="110"/>
        <v>0</v>
      </c>
      <c r="O743" s="95"/>
      <c r="P743" s="97">
        <f t="shared" si="111"/>
        <v>0</v>
      </c>
      <c r="Q743" s="192"/>
      <c r="R743" s="194"/>
      <c r="S743" s="3"/>
      <c r="T743" s="112"/>
      <c r="U743" s="3"/>
      <c r="AA743" s="34">
        <f t="shared" si="113"/>
        <v>0</v>
      </c>
    </row>
    <row r="744" spans="1:27" s="2" customFormat="1" ht="11.25" customHeight="1">
      <c r="A744" s="52"/>
      <c r="B744" s="182"/>
      <c r="C744" s="183"/>
      <c r="D744" s="184"/>
      <c r="E744" s="180"/>
      <c r="F744" s="185"/>
      <c r="G744" s="184"/>
      <c r="H744" s="186"/>
      <c r="I744" s="28">
        <f t="shared" si="112"/>
        <v>0</v>
      </c>
      <c r="J744" s="53"/>
      <c r="K744" s="216"/>
      <c r="L744" s="203"/>
      <c r="M744" s="169"/>
      <c r="N744" s="97">
        <f t="shared" si="110"/>
        <v>0</v>
      </c>
      <c r="O744" s="95"/>
      <c r="P744" s="97">
        <f t="shared" si="111"/>
        <v>0</v>
      </c>
      <c r="Q744" s="192"/>
      <c r="R744" s="194"/>
      <c r="S744" s="3"/>
      <c r="T744" s="112"/>
      <c r="U744" s="3"/>
      <c r="AA744" s="34">
        <f t="shared" si="113"/>
        <v>0</v>
      </c>
    </row>
    <row r="745" spans="1:27" s="2" customFormat="1" ht="11.25" customHeight="1">
      <c r="A745" s="52"/>
      <c r="B745" s="182"/>
      <c r="C745" s="183"/>
      <c r="D745" s="184"/>
      <c r="E745" s="180"/>
      <c r="F745" s="185"/>
      <c r="G745" s="184"/>
      <c r="H745" s="186"/>
      <c r="I745" s="28">
        <f t="shared" si="112"/>
        <v>0</v>
      </c>
      <c r="J745" s="53"/>
      <c r="K745" s="216"/>
      <c r="L745" s="203"/>
      <c r="M745" s="169"/>
      <c r="N745" s="97">
        <f t="shared" si="110"/>
        <v>0</v>
      </c>
      <c r="O745" s="95"/>
      <c r="P745" s="97">
        <f t="shared" si="111"/>
        <v>0</v>
      </c>
      <c r="Q745" s="192"/>
      <c r="R745" s="194"/>
      <c r="S745" s="3"/>
      <c r="T745" s="112"/>
      <c r="U745" s="3"/>
      <c r="AA745" s="34">
        <f t="shared" si="113"/>
        <v>0</v>
      </c>
    </row>
    <row r="746" spans="1:27" s="2" customFormat="1" ht="11.25" customHeight="1">
      <c r="A746" s="52"/>
      <c r="B746" s="182"/>
      <c r="C746" s="183"/>
      <c r="D746" s="184"/>
      <c r="E746" s="180"/>
      <c r="F746" s="185"/>
      <c r="G746" s="184"/>
      <c r="H746" s="186"/>
      <c r="I746" s="28">
        <f t="shared" si="112"/>
        <v>0</v>
      </c>
      <c r="J746" s="53"/>
      <c r="K746" s="216"/>
      <c r="L746" s="203"/>
      <c r="M746" s="169"/>
      <c r="N746" s="97">
        <f t="shared" si="110"/>
        <v>0</v>
      </c>
      <c r="O746" s="95"/>
      <c r="P746" s="97">
        <f t="shared" si="111"/>
        <v>0</v>
      </c>
      <c r="Q746" s="192"/>
      <c r="R746" s="194"/>
      <c r="S746" s="3"/>
      <c r="T746" s="112"/>
      <c r="U746" s="3"/>
      <c r="AA746" s="34">
        <f t="shared" si="113"/>
        <v>0</v>
      </c>
    </row>
    <row r="747" spans="1:27" s="8" customFormat="1" ht="11.25" customHeight="1">
      <c r="A747" s="41"/>
      <c r="B747" s="188"/>
      <c r="C747" s="189"/>
      <c r="D747" s="190"/>
      <c r="E747" s="181"/>
      <c r="F747" s="185"/>
      <c r="G747" s="184"/>
      <c r="H747" s="186"/>
      <c r="I747" s="28">
        <f t="shared" si="112"/>
        <v>0</v>
      </c>
      <c r="J747" s="28"/>
      <c r="K747" s="216"/>
      <c r="L747" s="204"/>
      <c r="M747" s="170"/>
      <c r="N747" s="97">
        <f t="shared" si="110"/>
        <v>0</v>
      </c>
      <c r="O747" s="95"/>
      <c r="P747" s="97">
        <f t="shared" si="111"/>
        <v>0</v>
      </c>
      <c r="Q747" s="192"/>
      <c r="R747" s="193"/>
      <c r="AA747" s="34">
        <f t="shared" si="113"/>
        <v>0</v>
      </c>
    </row>
    <row r="748" spans="1:27" s="2" customFormat="1" ht="11.25" customHeight="1">
      <c r="A748" s="52"/>
      <c r="B748" s="187"/>
      <c r="C748" s="183"/>
      <c r="D748" s="184"/>
      <c r="E748" s="180"/>
      <c r="F748" s="185"/>
      <c r="G748" s="184"/>
      <c r="H748" s="186"/>
      <c r="I748" s="28">
        <f t="shared" si="112"/>
        <v>0</v>
      </c>
      <c r="J748" s="53"/>
      <c r="K748" s="216"/>
      <c r="L748" s="203"/>
      <c r="M748" s="169"/>
      <c r="N748" s="97">
        <f t="shared" si="110"/>
        <v>0</v>
      </c>
      <c r="O748" s="95"/>
      <c r="P748" s="97">
        <f t="shared" si="111"/>
        <v>0</v>
      </c>
      <c r="Q748" s="192"/>
      <c r="R748" s="194"/>
      <c r="S748" s="3"/>
      <c r="T748" s="112"/>
      <c r="U748" s="3"/>
      <c r="AA748" s="34">
        <f t="shared" si="113"/>
        <v>0</v>
      </c>
    </row>
    <row r="749" spans="1:27" s="2" customFormat="1" ht="11.25" customHeight="1">
      <c r="A749" s="52"/>
      <c r="B749" s="182"/>
      <c r="C749" s="183"/>
      <c r="D749" s="184"/>
      <c r="E749" s="180"/>
      <c r="F749" s="185"/>
      <c r="G749" s="184"/>
      <c r="H749" s="186"/>
      <c r="I749" s="28">
        <f t="shared" si="112"/>
        <v>0</v>
      </c>
      <c r="J749" s="53"/>
      <c r="K749" s="216"/>
      <c r="L749" s="203"/>
      <c r="M749" s="169"/>
      <c r="N749" s="97">
        <f t="shared" si="110"/>
        <v>0</v>
      </c>
      <c r="O749" s="95"/>
      <c r="P749" s="97">
        <f t="shared" si="111"/>
        <v>0</v>
      </c>
      <c r="Q749" s="192"/>
      <c r="R749" s="194"/>
      <c r="S749" s="3"/>
      <c r="T749" s="112"/>
      <c r="U749" s="3"/>
      <c r="AA749" s="34">
        <f t="shared" si="113"/>
        <v>0</v>
      </c>
    </row>
    <row r="750" spans="1:27" s="2" customFormat="1" ht="11.25" customHeight="1">
      <c r="A750" s="52"/>
      <c r="B750" s="182"/>
      <c r="C750" s="183"/>
      <c r="D750" s="184"/>
      <c r="E750" s="180"/>
      <c r="F750" s="185"/>
      <c r="G750" s="184"/>
      <c r="H750" s="186"/>
      <c r="I750" s="28">
        <f t="shared" si="112"/>
        <v>0</v>
      </c>
      <c r="J750" s="53"/>
      <c r="K750" s="216"/>
      <c r="L750" s="203"/>
      <c r="M750" s="169"/>
      <c r="N750" s="97">
        <f t="shared" si="110"/>
        <v>0</v>
      </c>
      <c r="O750" s="95"/>
      <c r="P750" s="97">
        <f t="shared" si="111"/>
        <v>0</v>
      </c>
      <c r="Q750" s="192"/>
      <c r="R750" s="194"/>
      <c r="S750" s="3"/>
      <c r="T750" s="112"/>
      <c r="U750" s="3"/>
      <c r="AA750" s="34">
        <f t="shared" si="113"/>
        <v>0</v>
      </c>
    </row>
    <row r="751" spans="1:27" s="2" customFormat="1" ht="11.25" customHeight="1">
      <c r="A751" s="52"/>
      <c r="B751" s="182"/>
      <c r="C751" s="183"/>
      <c r="D751" s="184"/>
      <c r="E751" s="180"/>
      <c r="F751" s="185"/>
      <c r="G751" s="184"/>
      <c r="H751" s="186"/>
      <c r="I751" s="28">
        <f t="shared" si="112"/>
        <v>0</v>
      </c>
      <c r="J751" s="53"/>
      <c r="K751" s="216"/>
      <c r="L751" s="203"/>
      <c r="M751" s="169"/>
      <c r="N751" s="97">
        <f t="shared" si="110"/>
        <v>0</v>
      </c>
      <c r="O751" s="95"/>
      <c r="P751" s="97">
        <f t="shared" si="111"/>
        <v>0</v>
      </c>
      <c r="Q751" s="192"/>
      <c r="R751" s="194"/>
      <c r="S751" s="3"/>
      <c r="T751" s="112"/>
      <c r="U751" s="3"/>
      <c r="AA751" s="34">
        <f t="shared" si="113"/>
        <v>0</v>
      </c>
    </row>
    <row r="752" spans="1:27" s="8" customFormat="1" ht="11.25" customHeight="1" thickBot="1">
      <c r="A752" s="41"/>
      <c r="B752" s="85"/>
      <c r="C752" s="68"/>
      <c r="D752" s="228"/>
      <c r="E752" s="116"/>
      <c r="F752" s="234"/>
      <c r="G752" s="235"/>
      <c r="H752" s="236"/>
      <c r="I752" s="116">
        <f t="shared" si="112"/>
        <v>0</v>
      </c>
      <c r="J752" s="116"/>
      <c r="K752" s="233"/>
      <c r="L752" s="231"/>
      <c r="M752" s="116"/>
      <c r="N752" s="97">
        <f t="shared" si="110"/>
        <v>0</v>
      </c>
      <c r="O752" s="95"/>
      <c r="P752" s="97">
        <f t="shared" si="111"/>
        <v>0</v>
      </c>
      <c r="Q752" s="97"/>
      <c r="R752" s="232"/>
      <c r="AA752" s="34">
        <f>AA753</f>
        <v>1</v>
      </c>
    </row>
    <row r="753" spans="1:27" s="8" customFormat="1" ht="15" thickBot="1" thickTop="1">
      <c r="A753" s="42"/>
      <c r="B753" s="18" t="s">
        <v>2222</v>
      </c>
      <c r="C753" s="67"/>
      <c r="D753" s="118"/>
      <c r="E753" s="119"/>
      <c r="F753" s="120"/>
      <c r="G753" s="121"/>
      <c r="H753" s="122"/>
      <c r="I753" s="30">
        <f>SUBTOTAL(9,I722:I752)</f>
        <v>0</v>
      </c>
      <c r="J753" s="30">
        <f>SUBTOTAL(9,J722:J752)</f>
        <v>0</v>
      </c>
      <c r="K753" s="217">
        <f>SUBTOTAL(9,K722:K752)</f>
        <v>0</v>
      </c>
      <c r="L753" s="30">
        <f>SUM(L724:L752)</f>
        <v>0</v>
      </c>
      <c r="M753" s="30">
        <f>SUM(M724:M752)</f>
        <v>0</v>
      </c>
      <c r="N753" s="30">
        <f>SUBTOTAL(9,N722:N752)</f>
        <v>0</v>
      </c>
      <c r="O753" s="30">
        <f>SUBTOTAL(9,O722:O752)</f>
        <v>0</v>
      </c>
      <c r="P753" s="30">
        <f>SUBTOTAL(9,P722:P752)</f>
        <v>0</v>
      </c>
      <c r="Q753" s="81"/>
      <c r="R753" s="43"/>
      <c r="S753" s="99"/>
      <c r="U753" s="99"/>
      <c r="AA753" s="8">
        <f>IF(SUM(AA724:AA751)&gt;0,1,0)</f>
        <v>1</v>
      </c>
    </row>
    <row r="754" spans="1:27" s="8" customFormat="1" ht="11.25" customHeight="1" thickTop="1">
      <c r="A754" s="44"/>
      <c r="B754" s="15"/>
      <c r="C754" s="68"/>
      <c r="D754" s="76"/>
      <c r="E754" s="28"/>
      <c r="F754" s="65"/>
      <c r="G754" s="76"/>
      <c r="H754" s="113"/>
      <c r="I754" s="28"/>
      <c r="J754" s="28"/>
      <c r="K754" s="214"/>
      <c r="L754" s="201"/>
      <c r="M754" s="28"/>
      <c r="N754" s="95"/>
      <c r="O754" s="95"/>
      <c r="P754" s="95"/>
      <c r="Q754" s="79"/>
      <c r="R754" s="10"/>
      <c r="S754" s="11"/>
      <c r="U754" s="11"/>
      <c r="AA754" s="8">
        <f>+AA753</f>
        <v>1</v>
      </c>
    </row>
    <row r="755" spans="1:27" s="8" customFormat="1" ht="14.25">
      <c r="A755" s="37" t="s">
        <v>2124</v>
      </c>
      <c r="B755" s="14" t="s">
        <v>2223</v>
      </c>
      <c r="C755" s="66"/>
      <c r="D755" s="114"/>
      <c r="E755" s="29"/>
      <c r="F755" s="66"/>
      <c r="G755" s="114"/>
      <c r="H755" s="115"/>
      <c r="I755" s="29"/>
      <c r="J755" s="29"/>
      <c r="K755" s="215"/>
      <c r="L755" s="202"/>
      <c r="M755" s="29"/>
      <c r="N755" s="80"/>
      <c r="O755" s="80"/>
      <c r="P755" s="29"/>
      <c r="Q755" s="80"/>
      <c r="R755" s="38"/>
      <c r="S755" s="12"/>
      <c r="U755" s="12"/>
      <c r="AA755" s="8">
        <v>1</v>
      </c>
    </row>
    <row r="756" spans="1:27" s="8" customFormat="1" ht="11.25" customHeight="1">
      <c r="A756" s="36"/>
      <c r="B756" s="13"/>
      <c r="C756" s="65"/>
      <c r="D756" s="76"/>
      <c r="E756" s="28"/>
      <c r="F756" s="65"/>
      <c r="G756" s="76"/>
      <c r="H756" s="113"/>
      <c r="I756" s="28"/>
      <c r="J756" s="28"/>
      <c r="K756" s="214"/>
      <c r="L756" s="201"/>
      <c r="M756" s="28"/>
      <c r="N756" s="95"/>
      <c r="O756" s="95"/>
      <c r="P756" s="95"/>
      <c r="Q756" s="79"/>
      <c r="R756" s="10"/>
      <c r="S756" s="12"/>
      <c r="U756" s="12"/>
      <c r="AA756" s="8">
        <v>1</v>
      </c>
    </row>
    <row r="757" spans="1:27" s="8" customFormat="1" ht="14.25">
      <c r="A757" s="45" t="s">
        <v>2125</v>
      </c>
      <c r="B757" s="123" t="s">
        <v>2224</v>
      </c>
      <c r="C757" s="124"/>
      <c r="D757" s="125"/>
      <c r="E757" s="31"/>
      <c r="F757" s="124"/>
      <c r="G757" s="125"/>
      <c r="H757" s="126"/>
      <c r="I757" s="31"/>
      <c r="J757" s="31"/>
      <c r="K757" s="218"/>
      <c r="L757" s="206"/>
      <c r="M757" s="31"/>
      <c r="N757" s="96"/>
      <c r="O757" s="96"/>
      <c r="P757" s="96"/>
      <c r="Q757" s="82"/>
      <c r="R757" s="127"/>
      <c r="S757" s="12"/>
      <c r="U757" s="12"/>
      <c r="AA757" s="8">
        <f>+AA788</f>
        <v>1</v>
      </c>
    </row>
    <row r="758" spans="1:27" s="8" customFormat="1" ht="11.25" customHeight="1">
      <c r="A758" s="41"/>
      <c r="B758" s="85"/>
      <c r="C758" s="68"/>
      <c r="D758" s="228"/>
      <c r="E758" s="116"/>
      <c r="F758" s="68"/>
      <c r="G758" s="228"/>
      <c r="H758" s="229"/>
      <c r="I758" s="116">
        <f>K758</f>
        <v>0</v>
      </c>
      <c r="J758" s="116"/>
      <c r="K758" s="233"/>
      <c r="L758" s="231"/>
      <c r="M758" s="116"/>
      <c r="N758" s="97">
        <f aca="true" t="shared" si="114" ref="N758:N787">P758</f>
        <v>0</v>
      </c>
      <c r="O758" s="95"/>
      <c r="P758" s="97">
        <f aca="true" t="shared" si="115" ref="P758:P787">K758-M758-L758</f>
        <v>0</v>
      </c>
      <c r="Q758" s="97"/>
      <c r="R758" s="232"/>
      <c r="S758" s="11"/>
      <c r="U758" s="11"/>
      <c r="AA758" s="8">
        <f>AA757</f>
        <v>1</v>
      </c>
    </row>
    <row r="759" spans="1:27" s="8" customFormat="1" ht="11.25" customHeight="1">
      <c r="A759" s="40"/>
      <c r="B759" s="188" t="s">
        <v>2179</v>
      </c>
      <c r="C759" s="191"/>
      <c r="D759" s="190"/>
      <c r="E759" s="181"/>
      <c r="F759" s="185"/>
      <c r="G759" s="184"/>
      <c r="H759" s="186"/>
      <c r="I759" s="28">
        <f aca="true" t="shared" si="116" ref="I759:I787">K759</f>
        <v>0</v>
      </c>
      <c r="J759" s="28"/>
      <c r="K759" s="216"/>
      <c r="L759" s="204"/>
      <c r="M759" s="170"/>
      <c r="N759" s="97">
        <f t="shared" si="114"/>
        <v>0</v>
      </c>
      <c r="O759" s="95"/>
      <c r="P759" s="97">
        <f t="shared" si="115"/>
        <v>0</v>
      </c>
      <c r="Q759" s="192"/>
      <c r="R759" s="193"/>
      <c r="S759" s="12"/>
      <c r="U759" s="12"/>
      <c r="AA759" s="8">
        <f aca="true" t="shared" si="117" ref="AA759:AA786">IF(OR(B759&lt;&gt;0,C759&lt;&gt;0),1,0)</f>
        <v>1</v>
      </c>
    </row>
    <row r="760" spans="1:27" s="2" customFormat="1" ht="11.25" customHeight="1">
      <c r="A760" s="52"/>
      <c r="B760" s="182"/>
      <c r="C760" s="183"/>
      <c r="D760" s="184"/>
      <c r="E760" s="180"/>
      <c r="F760" s="185"/>
      <c r="G760" s="184"/>
      <c r="H760" s="186"/>
      <c r="I760" s="28">
        <f t="shared" si="116"/>
        <v>0</v>
      </c>
      <c r="J760" s="53"/>
      <c r="K760" s="216"/>
      <c r="L760" s="203"/>
      <c r="M760" s="169"/>
      <c r="N760" s="97">
        <f t="shared" si="114"/>
        <v>0</v>
      </c>
      <c r="O760" s="95"/>
      <c r="P760" s="97">
        <f t="shared" si="115"/>
        <v>0</v>
      </c>
      <c r="Q760" s="192"/>
      <c r="R760" s="194"/>
      <c r="S760" s="3"/>
      <c r="T760" s="112"/>
      <c r="U760" s="3"/>
      <c r="AA760" s="34">
        <f t="shared" si="117"/>
        <v>0</v>
      </c>
    </row>
    <row r="761" spans="1:27" s="2" customFormat="1" ht="11.25" customHeight="1">
      <c r="A761" s="52"/>
      <c r="B761" s="182"/>
      <c r="C761" s="183"/>
      <c r="D761" s="184"/>
      <c r="E761" s="180"/>
      <c r="F761" s="185"/>
      <c r="G761" s="184"/>
      <c r="H761" s="186"/>
      <c r="I761" s="28">
        <f t="shared" si="116"/>
        <v>0</v>
      </c>
      <c r="J761" s="53"/>
      <c r="K761" s="216"/>
      <c r="L761" s="203"/>
      <c r="M761" s="169"/>
      <c r="N761" s="97">
        <f t="shared" si="114"/>
        <v>0</v>
      </c>
      <c r="O761" s="95"/>
      <c r="P761" s="97">
        <f t="shared" si="115"/>
        <v>0</v>
      </c>
      <c r="Q761" s="192"/>
      <c r="R761" s="194"/>
      <c r="S761" s="3"/>
      <c r="T761" s="112"/>
      <c r="U761" s="3"/>
      <c r="AA761" s="34">
        <f t="shared" si="117"/>
        <v>0</v>
      </c>
    </row>
    <row r="762" spans="1:27" s="2" customFormat="1" ht="11.25" customHeight="1">
      <c r="A762" s="54"/>
      <c r="B762" s="182"/>
      <c r="C762" s="183"/>
      <c r="D762" s="184"/>
      <c r="E762" s="180"/>
      <c r="F762" s="185"/>
      <c r="G762" s="184"/>
      <c r="H762" s="186"/>
      <c r="I762" s="28">
        <f t="shared" si="116"/>
        <v>0</v>
      </c>
      <c r="J762" s="53"/>
      <c r="K762" s="216"/>
      <c r="L762" s="203"/>
      <c r="M762" s="169"/>
      <c r="N762" s="97">
        <f t="shared" si="114"/>
        <v>0</v>
      </c>
      <c r="O762" s="95"/>
      <c r="P762" s="97">
        <f t="shared" si="115"/>
        <v>0</v>
      </c>
      <c r="Q762" s="192"/>
      <c r="R762" s="194"/>
      <c r="S762" s="3"/>
      <c r="T762" s="112"/>
      <c r="U762" s="3"/>
      <c r="AA762" s="34">
        <f t="shared" si="117"/>
        <v>0</v>
      </c>
    </row>
    <row r="763" spans="1:27" s="2" customFormat="1" ht="11.25" customHeight="1">
      <c r="A763" s="52"/>
      <c r="B763" s="187"/>
      <c r="C763" s="183"/>
      <c r="D763" s="184"/>
      <c r="E763" s="180"/>
      <c r="F763" s="185"/>
      <c r="G763" s="184"/>
      <c r="H763" s="186"/>
      <c r="I763" s="28">
        <f t="shared" si="116"/>
        <v>0</v>
      </c>
      <c r="J763" s="53"/>
      <c r="K763" s="216"/>
      <c r="L763" s="203"/>
      <c r="M763" s="169"/>
      <c r="N763" s="97">
        <f t="shared" si="114"/>
        <v>0</v>
      </c>
      <c r="O763" s="95"/>
      <c r="P763" s="97">
        <f t="shared" si="115"/>
        <v>0</v>
      </c>
      <c r="Q763" s="192"/>
      <c r="R763" s="194"/>
      <c r="S763" s="3"/>
      <c r="T763" s="112"/>
      <c r="U763" s="3"/>
      <c r="AA763" s="34">
        <f t="shared" si="117"/>
        <v>0</v>
      </c>
    </row>
    <row r="764" spans="1:27" s="2" customFormat="1" ht="11.25" customHeight="1">
      <c r="A764" s="52"/>
      <c r="B764" s="182"/>
      <c r="C764" s="183"/>
      <c r="D764" s="184"/>
      <c r="E764" s="180"/>
      <c r="F764" s="185"/>
      <c r="G764" s="184"/>
      <c r="H764" s="186"/>
      <c r="I764" s="28">
        <f t="shared" si="116"/>
        <v>0</v>
      </c>
      <c r="J764" s="53"/>
      <c r="K764" s="216"/>
      <c r="L764" s="203"/>
      <c r="M764" s="169"/>
      <c r="N764" s="97">
        <f t="shared" si="114"/>
        <v>0</v>
      </c>
      <c r="O764" s="95"/>
      <c r="P764" s="97">
        <f t="shared" si="115"/>
        <v>0</v>
      </c>
      <c r="Q764" s="192"/>
      <c r="R764" s="194"/>
      <c r="S764" s="3"/>
      <c r="T764" s="112"/>
      <c r="U764" s="3"/>
      <c r="AA764" s="34">
        <f t="shared" si="117"/>
        <v>0</v>
      </c>
    </row>
    <row r="765" spans="1:27" s="2" customFormat="1" ht="11.25" customHeight="1">
      <c r="A765" s="52"/>
      <c r="B765" s="182"/>
      <c r="C765" s="183"/>
      <c r="D765" s="184"/>
      <c r="E765" s="180"/>
      <c r="F765" s="185"/>
      <c r="G765" s="184"/>
      <c r="H765" s="186"/>
      <c r="I765" s="28">
        <f t="shared" si="116"/>
        <v>0</v>
      </c>
      <c r="J765" s="53"/>
      <c r="K765" s="216"/>
      <c r="L765" s="203"/>
      <c r="M765" s="169"/>
      <c r="N765" s="97">
        <f t="shared" si="114"/>
        <v>0</v>
      </c>
      <c r="O765" s="95"/>
      <c r="P765" s="97">
        <f t="shared" si="115"/>
        <v>0</v>
      </c>
      <c r="Q765" s="192"/>
      <c r="R765" s="194"/>
      <c r="S765" s="3"/>
      <c r="T765" s="112"/>
      <c r="U765" s="3"/>
      <c r="AA765" s="34">
        <f t="shared" si="117"/>
        <v>0</v>
      </c>
    </row>
    <row r="766" spans="1:27" s="2" customFormat="1" ht="11.25" customHeight="1">
      <c r="A766" s="52"/>
      <c r="B766" s="182"/>
      <c r="C766" s="183"/>
      <c r="D766" s="184"/>
      <c r="E766" s="180"/>
      <c r="F766" s="185"/>
      <c r="G766" s="184"/>
      <c r="H766" s="186"/>
      <c r="I766" s="28">
        <f t="shared" si="116"/>
        <v>0</v>
      </c>
      <c r="J766" s="53"/>
      <c r="K766" s="216"/>
      <c r="L766" s="203"/>
      <c r="M766" s="169"/>
      <c r="N766" s="97">
        <f t="shared" si="114"/>
        <v>0</v>
      </c>
      <c r="O766" s="95"/>
      <c r="P766" s="97">
        <f t="shared" si="115"/>
        <v>0</v>
      </c>
      <c r="Q766" s="192"/>
      <c r="R766" s="194"/>
      <c r="S766" s="3"/>
      <c r="T766" s="112"/>
      <c r="U766" s="3"/>
      <c r="AA766" s="34">
        <f t="shared" si="117"/>
        <v>0</v>
      </c>
    </row>
    <row r="767" spans="1:27" s="2" customFormat="1" ht="11.25" customHeight="1">
      <c r="A767" s="52"/>
      <c r="B767" s="187"/>
      <c r="C767" s="183"/>
      <c r="D767" s="184"/>
      <c r="E767" s="180"/>
      <c r="F767" s="185"/>
      <c r="G767" s="184"/>
      <c r="H767" s="186"/>
      <c r="I767" s="28">
        <f t="shared" si="116"/>
        <v>0</v>
      </c>
      <c r="J767" s="53"/>
      <c r="K767" s="216"/>
      <c r="L767" s="203"/>
      <c r="M767" s="169"/>
      <c r="N767" s="97">
        <f t="shared" si="114"/>
        <v>0</v>
      </c>
      <c r="O767" s="95"/>
      <c r="P767" s="97">
        <f t="shared" si="115"/>
        <v>0</v>
      </c>
      <c r="Q767" s="192"/>
      <c r="R767" s="194"/>
      <c r="S767" s="3"/>
      <c r="T767" s="112"/>
      <c r="U767" s="3"/>
      <c r="AA767" s="34">
        <f t="shared" si="117"/>
        <v>0</v>
      </c>
    </row>
    <row r="768" spans="1:27" s="2" customFormat="1" ht="11.25" customHeight="1">
      <c r="A768" s="52"/>
      <c r="B768" s="182"/>
      <c r="C768" s="183"/>
      <c r="D768" s="184"/>
      <c r="E768" s="180"/>
      <c r="F768" s="185"/>
      <c r="G768" s="184"/>
      <c r="H768" s="186"/>
      <c r="I768" s="28">
        <f t="shared" si="116"/>
        <v>0</v>
      </c>
      <c r="J768" s="53"/>
      <c r="K768" s="216"/>
      <c r="L768" s="203"/>
      <c r="M768" s="169"/>
      <c r="N768" s="97">
        <f t="shared" si="114"/>
        <v>0</v>
      </c>
      <c r="O768" s="95"/>
      <c r="P768" s="97">
        <f t="shared" si="115"/>
        <v>0</v>
      </c>
      <c r="Q768" s="192"/>
      <c r="R768" s="194"/>
      <c r="S768" s="3"/>
      <c r="T768" s="112"/>
      <c r="U768" s="3"/>
      <c r="AA768" s="34">
        <f t="shared" si="117"/>
        <v>0</v>
      </c>
    </row>
    <row r="769" spans="1:27" s="2" customFormat="1" ht="11.25" customHeight="1">
      <c r="A769" s="52"/>
      <c r="B769" s="182"/>
      <c r="C769" s="183"/>
      <c r="D769" s="184"/>
      <c r="E769" s="180"/>
      <c r="F769" s="185"/>
      <c r="G769" s="184"/>
      <c r="H769" s="186"/>
      <c r="I769" s="28">
        <f t="shared" si="116"/>
        <v>0</v>
      </c>
      <c r="J769" s="53"/>
      <c r="K769" s="216"/>
      <c r="L769" s="203"/>
      <c r="M769" s="169"/>
      <c r="N769" s="97">
        <f t="shared" si="114"/>
        <v>0</v>
      </c>
      <c r="O769" s="95"/>
      <c r="P769" s="97">
        <f t="shared" si="115"/>
        <v>0</v>
      </c>
      <c r="Q769" s="192"/>
      <c r="R769" s="194"/>
      <c r="S769" s="3"/>
      <c r="T769" s="112"/>
      <c r="U769" s="3"/>
      <c r="AA769" s="34">
        <f t="shared" si="117"/>
        <v>0</v>
      </c>
    </row>
    <row r="770" spans="1:27" s="2" customFormat="1" ht="11.25" customHeight="1">
      <c r="A770" s="52"/>
      <c r="B770" s="182"/>
      <c r="C770" s="183"/>
      <c r="D770" s="184"/>
      <c r="E770" s="180"/>
      <c r="F770" s="185"/>
      <c r="G770" s="184"/>
      <c r="H770" s="186"/>
      <c r="I770" s="28">
        <f t="shared" si="116"/>
        <v>0</v>
      </c>
      <c r="J770" s="53"/>
      <c r="K770" s="216"/>
      <c r="L770" s="203"/>
      <c r="M770" s="169"/>
      <c r="N770" s="97">
        <f t="shared" si="114"/>
        <v>0</v>
      </c>
      <c r="O770" s="95"/>
      <c r="P770" s="97">
        <f t="shared" si="115"/>
        <v>0</v>
      </c>
      <c r="Q770" s="192"/>
      <c r="R770" s="194"/>
      <c r="S770" s="3"/>
      <c r="T770" s="112"/>
      <c r="U770" s="3"/>
      <c r="AA770" s="34">
        <f t="shared" si="117"/>
        <v>0</v>
      </c>
    </row>
    <row r="771" spans="1:27" s="2" customFormat="1" ht="11.25" customHeight="1">
      <c r="A771" s="52"/>
      <c r="B771" s="182"/>
      <c r="C771" s="183"/>
      <c r="D771" s="184"/>
      <c r="E771" s="180"/>
      <c r="F771" s="185"/>
      <c r="G771" s="184"/>
      <c r="H771" s="186"/>
      <c r="I771" s="28">
        <f t="shared" si="116"/>
        <v>0</v>
      </c>
      <c r="J771" s="53"/>
      <c r="K771" s="216"/>
      <c r="L771" s="203"/>
      <c r="M771" s="169"/>
      <c r="N771" s="97">
        <f t="shared" si="114"/>
        <v>0</v>
      </c>
      <c r="O771" s="95"/>
      <c r="P771" s="97">
        <f t="shared" si="115"/>
        <v>0</v>
      </c>
      <c r="Q771" s="192"/>
      <c r="R771" s="194"/>
      <c r="S771" s="3"/>
      <c r="T771" s="112"/>
      <c r="U771" s="3"/>
      <c r="AA771" s="34">
        <f t="shared" si="117"/>
        <v>0</v>
      </c>
    </row>
    <row r="772" spans="1:27" s="2" customFormat="1" ht="11.25" customHeight="1">
      <c r="A772" s="52"/>
      <c r="B772" s="182"/>
      <c r="C772" s="183"/>
      <c r="D772" s="184"/>
      <c r="E772" s="180"/>
      <c r="F772" s="185"/>
      <c r="G772" s="184"/>
      <c r="H772" s="186"/>
      <c r="I772" s="28">
        <f t="shared" si="116"/>
        <v>0</v>
      </c>
      <c r="J772" s="53"/>
      <c r="K772" s="216"/>
      <c r="L772" s="203"/>
      <c r="M772" s="169"/>
      <c r="N772" s="97">
        <f t="shared" si="114"/>
        <v>0</v>
      </c>
      <c r="O772" s="95"/>
      <c r="P772" s="97">
        <f t="shared" si="115"/>
        <v>0</v>
      </c>
      <c r="Q772" s="192"/>
      <c r="R772" s="194"/>
      <c r="S772" s="3"/>
      <c r="T772" s="112"/>
      <c r="U772" s="3"/>
      <c r="AA772" s="34">
        <f t="shared" si="117"/>
        <v>0</v>
      </c>
    </row>
    <row r="773" spans="1:27" s="2" customFormat="1" ht="11.25" customHeight="1">
      <c r="A773" s="54"/>
      <c r="B773" s="182"/>
      <c r="C773" s="183"/>
      <c r="D773" s="184"/>
      <c r="E773" s="180"/>
      <c r="F773" s="185"/>
      <c r="G773" s="184"/>
      <c r="H773" s="186"/>
      <c r="I773" s="28">
        <f t="shared" si="116"/>
        <v>0</v>
      </c>
      <c r="J773" s="53"/>
      <c r="K773" s="216"/>
      <c r="L773" s="203"/>
      <c r="M773" s="169"/>
      <c r="N773" s="97">
        <f t="shared" si="114"/>
        <v>0</v>
      </c>
      <c r="O773" s="95"/>
      <c r="P773" s="97">
        <f t="shared" si="115"/>
        <v>0</v>
      </c>
      <c r="Q773" s="192"/>
      <c r="R773" s="194"/>
      <c r="S773" s="3"/>
      <c r="T773" s="112"/>
      <c r="U773" s="3"/>
      <c r="AA773" s="34">
        <f t="shared" si="117"/>
        <v>0</v>
      </c>
    </row>
    <row r="774" spans="1:27" s="2" customFormat="1" ht="11.25" customHeight="1">
      <c r="A774" s="52"/>
      <c r="B774" s="187"/>
      <c r="C774" s="183"/>
      <c r="D774" s="184"/>
      <c r="E774" s="180"/>
      <c r="F774" s="185"/>
      <c r="G774" s="184"/>
      <c r="H774" s="186"/>
      <c r="I774" s="28">
        <f t="shared" si="116"/>
        <v>0</v>
      </c>
      <c r="J774" s="53"/>
      <c r="K774" s="216"/>
      <c r="L774" s="203"/>
      <c r="M774" s="169"/>
      <c r="N774" s="97">
        <f t="shared" si="114"/>
        <v>0</v>
      </c>
      <c r="O774" s="95"/>
      <c r="P774" s="97">
        <f t="shared" si="115"/>
        <v>0</v>
      </c>
      <c r="Q774" s="192"/>
      <c r="R774" s="194"/>
      <c r="S774" s="3"/>
      <c r="T774" s="112"/>
      <c r="U774" s="3"/>
      <c r="AA774" s="34">
        <f t="shared" si="117"/>
        <v>0</v>
      </c>
    </row>
    <row r="775" spans="1:27" s="2" customFormat="1" ht="11.25" customHeight="1">
      <c r="A775" s="52"/>
      <c r="B775" s="182"/>
      <c r="C775" s="183"/>
      <c r="D775" s="184"/>
      <c r="E775" s="180"/>
      <c r="F775" s="185"/>
      <c r="G775" s="184"/>
      <c r="H775" s="186"/>
      <c r="I775" s="28">
        <f t="shared" si="116"/>
        <v>0</v>
      </c>
      <c r="J775" s="53"/>
      <c r="K775" s="216"/>
      <c r="L775" s="203"/>
      <c r="M775" s="169"/>
      <c r="N775" s="97">
        <f t="shared" si="114"/>
        <v>0</v>
      </c>
      <c r="O775" s="95"/>
      <c r="P775" s="97">
        <f t="shared" si="115"/>
        <v>0</v>
      </c>
      <c r="Q775" s="192"/>
      <c r="R775" s="194"/>
      <c r="S775" s="3"/>
      <c r="T775" s="112"/>
      <c r="U775" s="3"/>
      <c r="AA775" s="34">
        <f t="shared" si="117"/>
        <v>0</v>
      </c>
    </row>
    <row r="776" spans="1:27" s="2" customFormat="1" ht="11.25" customHeight="1">
      <c r="A776" s="52"/>
      <c r="B776" s="182"/>
      <c r="C776" s="183"/>
      <c r="D776" s="184"/>
      <c r="E776" s="180"/>
      <c r="F776" s="185"/>
      <c r="G776" s="184"/>
      <c r="H776" s="186"/>
      <c r="I776" s="28">
        <f t="shared" si="116"/>
        <v>0</v>
      </c>
      <c r="J776" s="53"/>
      <c r="K776" s="216"/>
      <c r="L776" s="203"/>
      <c r="M776" s="169"/>
      <c r="N776" s="97">
        <f t="shared" si="114"/>
        <v>0</v>
      </c>
      <c r="O776" s="95"/>
      <c r="P776" s="97">
        <f t="shared" si="115"/>
        <v>0</v>
      </c>
      <c r="Q776" s="192"/>
      <c r="R776" s="194"/>
      <c r="S776" s="3"/>
      <c r="T776" s="112"/>
      <c r="U776" s="3"/>
      <c r="AA776" s="34">
        <f t="shared" si="117"/>
        <v>0</v>
      </c>
    </row>
    <row r="777" spans="1:27" s="2" customFormat="1" ht="11.25" customHeight="1">
      <c r="A777" s="52"/>
      <c r="B777" s="182"/>
      <c r="C777" s="183"/>
      <c r="D777" s="184"/>
      <c r="E777" s="180"/>
      <c r="F777" s="185"/>
      <c r="G777" s="184"/>
      <c r="H777" s="186"/>
      <c r="I777" s="28">
        <f t="shared" si="116"/>
        <v>0</v>
      </c>
      <c r="J777" s="53"/>
      <c r="K777" s="216"/>
      <c r="L777" s="203"/>
      <c r="M777" s="169"/>
      <c r="N777" s="97">
        <f t="shared" si="114"/>
        <v>0</v>
      </c>
      <c r="O777" s="95"/>
      <c r="P777" s="97">
        <f t="shared" si="115"/>
        <v>0</v>
      </c>
      <c r="Q777" s="192"/>
      <c r="R777" s="194"/>
      <c r="S777" s="3"/>
      <c r="T777" s="112"/>
      <c r="U777" s="3"/>
      <c r="AA777" s="34">
        <f t="shared" si="117"/>
        <v>0</v>
      </c>
    </row>
    <row r="778" spans="1:27" s="2" customFormat="1" ht="11.25" customHeight="1">
      <c r="A778" s="52"/>
      <c r="B778" s="187"/>
      <c r="C778" s="183"/>
      <c r="D778" s="184"/>
      <c r="E778" s="180"/>
      <c r="F778" s="185"/>
      <c r="G778" s="184"/>
      <c r="H778" s="186"/>
      <c r="I778" s="28">
        <f t="shared" si="116"/>
        <v>0</v>
      </c>
      <c r="J778" s="53"/>
      <c r="K778" s="216"/>
      <c r="L778" s="203"/>
      <c r="M778" s="169"/>
      <c r="N778" s="97">
        <f t="shared" si="114"/>
        <v>0</v>
      </c>
      <c r="O778" s="95"/>
      <c r="P778" s="97">
        <f t="shared" si="115"/>
        <v>0</v>
      </c>
      <c r="Q778" s="192"/>
      <c r="R778" s="194"/>
      <c r="S778" s="3"/>
      <c r="T778" s="112"/>
      <c r="U778" s="3"/>
      <c r="AA778" s="34">
        <f t="shared" si="117"/>
        <v>0</v>
      </c>
    </row>
    <row r="779" spans="1:27" s="2" customFormat="1" ht="11.25" customHeight="1">
      <c r="A779" s="52"/>
      <c r="B779" s="182"/>
      <c r="C779" s="183"/>
      <c r="D779" s="184"/>
      <c r="E779" s="180"/>
      <c r="F779" s="185"/>
      <c r="G779" s="184"/>
      <c r="H779" s="186"/>
      <c r="I779" s="28">
        <f t="shared" si="116"/>
        <v>0</v>
      </c>
      <c r="J779" s="53"/>
      <c r="K779" s="216"/>
      <c r="L779" s="203"/>
      <c r="M779" s="169"/>
      <c r="N779" s="97">
        <f t="shared" si="114"/>
        <v>0</v>
      </c>
      <c r="O779" s="95"/>
      <c r="P779" s="97">
        <f t="shared" si="115"/>
        <v>0</v>
      </c>
      <c r="Q779" s="192"/>
      <c r="R779" s="194"/>
      <c r="S779" s="3"/>
      <c r="T779" s="112"/>
      <c r="U779" s="3"/>
      <c r="AA779" s="34">
        <f t="shared" si="117"/>
        <v>0</v>
      </c>
    </row>
    <row r="780" spans="1:27" s="2" customFormat="1" ht="11.25" customHeight="1">
      <c r="A780" s="52"/>
      <c r="B780" s="182"/>
      <c r="C780" s="183"/>
      <c r="D780" s="184"/>
      <c r="E780" s="180"/>
      <c r="F780" s="185"/>
      <c r="G780" s="184"/>
      <c r="H780" s="186"/>
      <c r="I780" s="28">
        <f t="shared" si="116"/>
        <v>0</v>
      </c>
      <c r="J780" s="53"/>
      <c r="K780" s="216"/>
      <c r="L780" s="203"/>
      <c r="M780" s="169"/>
      <c r="N780" s="97">
        <f t="shared" si="114"/>
        <v>0</v>
      </c>
      <c r="O780" s="95"/>
      <c r="P780" s="97">
        <f t="shared" si="115"/>
        <v>0</v>
      </c>
      <c r="Q780" s="192"/>
      <c r="R780" s="194"/>
      <c r="S780" s="3"/>
      <c r="T780" s="112"/>
      <c r="U780" s="3"/>
      <c r="AA780" s="34">
        <f t="shared" si="117"/>
        <v>0</v>
      </c>
    </row>
    <row r="781" spans="1:27" s="2" customFormat="1" ht="11.25" customHeight="1">
      <c r="A781" s="52"/>
      <c r="B781" s="182"/>
      <c r="C781" s="183"/>
      <c r="D781" s="184"/>
      <c r="E781" s="180"/>
      <c r="F781" s="185"/>
      <c r="G781" s="184"/>
      <c r="H781" s="186"/>
      <c r="I781" s="28">
        <f t="shared" si="116"/>
        <v>0</v>
      </c>
      <c r="J781" s="53"/>
      <c r="K781" s="216"/>
      <c r="L781" s="203"/>
      <c r="M781" s="169"/>
      <c r="N781" s="97">
        <f t="shared" si="114"/>
        <v>0</v>
      </c>
      <c r="O781" s="95"/>
      <c r="P781" s="97">
        <f t="shared" si="115"/>
        <v>0</v>
      </c>
      <c r="Q781" s="192"/>
      <c r="R781" s="194"/>
      <c r="S781" s="3"/>
      <c r="T781" s="112"/>
      <c r="U781" s="3"/>
      <c r="AA781" s="34">
        <f t="shared" si="117"/>
        <v>0</v>
      </c>
    </row>
    <row r="782" spans="1:27" s="8" customFormat="1" ht="11.25" customHeight="1">
      <c r="A782" s="41"/>
      <c r="B782" s="188"/>
      <c r="C782" s="189"/>
      <c r="D782" s="190"/>
      <c r="E782" s="181"/>
      <c r="F782" s="185"/>
      <c r="G782" s="184"/>
      <c r="H782" s="186"/>
      <c r="I782" s="28">
        <f t="shared" si="116"/>
        <v>0</v>
      </c>
      <c r="J782" s="28"/>
      <c r="K782" s="216"/>
      <c r="L782" s="204"/>
      <c r="M782" s="170"/>
      <c r="N782" s="97">
        <f t="shared" si="114"/>
        <v>0</v>
      </c>
      <c r="O782" s="95"/>
      <c r="P782" s="97">
        <f t="shared" si="115"/>
        <v>0</v>
      </c>
      <c r="Q782" s="192"/>
      <c r="R782" s="193"/>
      <c r="AA782" s="34">
        <f t="shared" si="117"/>
        <v>0</v>
      </c>
    </row>
    <row r="783" spans="1:27" s="2" customFormat="1" ht="11.25" customHeight="1">
      <c r="A783" s="52"/>
      <c r="B783" s="187"/>
      <c r="C783" s="183"/>
      <c r="D783" s="184"/>
      <c r="E783" s="180"/>
      <c r="F783" s="185"/>
      <c r="G783" s="184"/>
      <c r="H783" s="186"/>
      <c r="I783" s="28">
        <f t="shared" si="116"/>
        <v>0</v>
      </c>
      <c r="J783" s="53"/>
      <c r="K783" s="216"/>
      <c r="L783" s="203"/>
      <c r="M783" s="169"/>
      <c r="N783" s="97">
        <f t="shared" si="114"/>
        <v>0</v>
      </c>
      <c r="O783" s="95"/>
      <c r="P783" s="97">
        <f t="shared" si="115"/>
        <v>0</v>
      </c>
      <c r="Q783" s="192"/>
      <c r="R783" s="194"/>
      <c r="S783" s="3"/>
      <c r="T783" s="112"/>
      <c r="U783" s="3"/>
      <c r="AA783" s="34">
        <f t="shared" si="117"/>
        <v>0</v>
      </c>
    </row>
    <row r="784" spans="1:27" s="2" customFormat="1" ht="11.25" customHeight="1">
      <c r="A784" s="52"/>
      <c r="B784" s="182"/>
      <c r="C784" s="183"/>
      <c r="D784" s="184"/>
      <c r="E784" s="180"/>
      <c r="F784" s="185"/>
      <c r="G784" s="184"/>
      <c r="H784" s="186"/>
      <c r="I784" s="28">
        <f t="shared" si="116"/>
        <v>0</v>
      </c>
      <c r="J784" s="53"/>
      <c r="K784" s="216"/>
      <c r="L784" s="203"/>
      <c r="M784" s="169"/>
      <c r="N784" s="97">
        <f t="shared" si="114"/>
        <v>0</v>
      </c>
      <c r="O784" s="95"/>
      <c r="P784" s="97">
        <f t="shared" si="115"/>
        <v>0</v>
      </c>
      <c r="Q784" s="192"/>
      <c r="R784" s="194"/>
      <c r="S784" s="3"/>
      <c r="T784" s="112"/>
      <c r="U784" s="3"/>
      <c r="AA784" s="34">
        <f t="shared" si="117"/>
        <v>0</v>
      </c>
    </row>
    <row r="785" spans="1:27" s="2" customFormat="1" ht="11.25" customHeight="1">
      <c r="A785" s="52"/>
      <c r="B785" s="182"/>
      <c r="C785" s="183"/>
      <c r="D785" s="184"/>
      <c r="E785" s="180"/>
      <c r="F785" s="185"/>
      <c r="G785" s="184"/>
      <c r="H785" s="186"/>
      <c r="I785" s="28">
        <f t="shared" si="116"/>
        <v>0</v>
      </c>
      <c r="J785" s="53"/>
      <c r="K785" s="216"/>
      <c r="L785" s="203"/>
      <c r="M785" s="169"/>
      <c r="N785" s="97">
        <f t="shared" si="114"/>
        <v>0</v>
      </c>
      <c r="O785" s="95"/>
      <c r="P785" s="97">
        <f t="shared" si="115"/>
        <v>0</v>
      </c>
      <c r="Q785" s="192"/>
      <c r="R785" s="194"/>
      <c r="S785" s="3"/>
      <c r="T785" s="112"/>
      <c r="U785" s="3"/>
      <c r="AA785" s="34">
        <f t="shared" si="117"/>
        <v>0</v>
      </c>
    </row>
    <row r="786" spans="1:27" s="2" customFormat="1" ht="11.25" customHeight="1">
      <c r="A786" s="52"/>
      <c r="B786" s="182"/>
      <c r="C786" s="183"/>
      <c r="D786" s="184"/>
      <c r="E786" s="180"/>
      <c r="F786" s="185"/>
      <c r="G786" s="184"/>
      <c r="H786" s="186"/>
      <c r="I786" s="28">
        <f t="shared" si="116"/>
        <v>0</v>
      </c>
      <c r="J786" s="53"/>
      <c r="K786" s="216"/>
      <c r="L786" s="203"/>
      <c r="M786" s="169"/>
      <c r="N786" s="97">
        <f t="shared" si="114"/>
        <v>0</v>
      </c>
      <c r="O786" s="95"/>
      <c r="P786" s="97">
        <f t="shared" si="115"/>
        <v>0</v>
      </c>
      <c r="Q786" s="192"/>
      <c r="R786" s="194"/>
      <c r="S786" s="3"/>
      <c r="T786" s="112"/>
      <c r="U786" s="3"/>
      <c r="AA786" s="34">
        <f t="shared" si="117"/>
        <v>0</v>
      </c>
    </row>
    <row r="787" spans="1:27" s="8" customFormat="1" ht="11.25" customHeight="1" thickBot="1">
      <c r="A787" s="41"/>
      <c r="B787" s="85"/>
      <c r="C787" s="68"/>
      <c r="D787" s="228"/>
      <c r="E787" s="116"/>
      <c r="F787" s="234"/>
      <c r="G787" s="235"/>
      <c r="H787" s="236"/>
      <c r="I787" s="116">
        <f t="shared" si="116"/>
        <v>0</v>
      </c>
      <c r="J787" s="116"/>
      <c r="K787" s="233"/>
      <c r="L787" s="231"/>
      <c r="M787" s="116"/>
      <c r="N787" s="97">
        <f t="shared" si="114"/>
        <v>0</v>
      </c>
      <c r="O787" s="95"/>
      <c r="P787" s="97">
        <f t="shared" si="115"/>
        <v>0</v>
      </c>
      <c r="Q787" s="97"/>
      <c r="R787" s="232"/>
      <c r="AA787" s="34">
        <f>AA788</f>
        <v>1</v>
      </c>
    </row>
    <row r="788" spans="1:27" s="8" customFormat="1" ht="15" thickBot="1" thickTop="1">
      <c r="A788" s="42"/>
      <c r="B788" s="18" t="s">
        <v>2225</v>
      </c>
      <c r="C788" s="67"/>
      <c r="D788" s="118"/>
      <c r="E788" s="119"/>
      <c r="F788" s="120"/>
      <c r="G788" s="121"/>
      <c r="H788" s="122"/>
      <c r="I788" s="30">
        <f>SUBTOTAL(9,I757:I787)</f>
        <v>0</v>
      </c>
      <c r="J788" s="30">
        <f>SUBTOTAL(9,J757:J787)</f>
        <v>0</v>
      </c>
      <c r="K788" s="217">
        <f>SUBTOTAL(9,K757:K787)</f>
        <v>0</v>
      </c>
      <c r="L788" s="30">
        <f>SUM(L759:L787)</f>
        <v>0</v>
      </c>
      <c r="M788" s="30">
        <f>SUM(M759:M787)</f>
        <v>0</v>
      </c>
      <c r="N788" s="30">
        <f>SUBTOTAL(9,N757:N787)</f>
        <v>0</v>
      </c>
      <c r="O788" s="30">
        <f>SUBTOTAL(9,O757:O787)</f>
        <v>0</v>
      </c>
      <c r="P788" s="30">
        <f>SUBTOTAL(9,P757:P787)</f>
        <v>0</v>
      </c>
      <c r="Q788" s="81"/>
      <c r="R788" s="43"/>
      <c r="S788" s="99"/>
      <c r="U788" s="99"/>
      <c r="AA788" s="8">
        <f>IF(SUM(AA759:AA786)&gt;0,1,0)</f>
        <v>1</v>
      </c>
    </row>
    <row r="789" spans="1:27" s="8" customFormat="1" ht="11.25" customHeight="1" thickTop="1">
      <c r="A789" s="44"/>
      <c r="B789" s="15"/>
      <c r="C789" s="68"/>
      <c r="D789" s="76"/>
      <c r="E789" s="28"/>
      <c r="F789" s="65"/>
      <c r="G789" s="76"/>
      <c r="H789" s="113"/>
      <c r="I789" s="28"/>
      <c r="J789" s="28"/>
      <c r="K789" s="214"/>
      <c r="L789" s="201"/>
      <c r="M789" s="28"/>
      <c r="N789" s="95"/>
      <c r="O789" s="95"/>
      <c r="P789" s="95"/>
      <c r="Q789" s="79"/>
      <c r="R789" s="10"/>
      <c r="S789" s="11"/>
      <c r="U789" s="11"/>
      <c r="AA789" s="8">
        <f>+AA788</f>
        <v>1</v>
      </c>
    </row>
    <row r="790" spans="1:27" s="8" customFormat="1" ht="14.25">
      <c r="A790" s="45" t="s">
        <v>2126</v>
      </c>
      <c r="B790" s="123" t="s">
        <v>2127</v>
      </c>
      <c r="C790" s="124"/>
      <c r="D790" s="125"/>
      <c r="E790" s="31"/>
      <c r="F790" s="124"/>
      <c r="G790" s="125"/>
      <c r="H790" s="126"/>
      <c r="I790" s="31"/>
      <c r="J790" s="31"/>
      <c r="K790" s="218"/>
      <c r="L790" s="206"/>
      <c r="M790" s="31"/>
      <c r="N790" s="96"/>
      <c r="O790" s="96"/>
      <c r="P790" s="96"/>
      <c r="Q790" s="82"/>
      <c r="R790" s="127"/>
      <c r="S790" s="12"/>
      <c r="U790" s="12"/>
      <c r="AA790" s="8">
        <f>+AA821</f>
        <v>1</v>
      </c>
    </row>
    <row r="791" spans="1:27" s="8" customFormat="1" ht="11.25" customHeight="1">
      <c r="A791" s="41"/>
      <c r="B791" s="85"/>
      <c r="C791" s="68"/>
      <c r="D791" s="228"/>
      <c r="E791" s="116"/>
      <c r="F791" s="68"/>
      <c r="G791" s="228"/>
      <c r="H791" s="229"/>
      <c r="I791" s="116">
        <f>K791</f>
        <v>0</v>
      </c>
      <c r="J791" s="116"/>
      <c r="K791" s="233"/>
      <c r="L791" s="231"/>
      <c r="M791" s="116"/>
      <c r="N791" s="97">
        <f aca="true" t="shared" si="118" ref="N791:N820">P791</f>
        <v>0</v>
      </c>
      <c r="O791" s="95"/>
      <c r="P791" s="97">
        <f aca="true" t="shared" si="119" ref="P791:P820">K791-M791-L791</f>
        <v>0</v>
      </c>
      <c r="Q791" s="97"/>
      <c r="R791" s="232"/>
      <c r="S791" s="11"/>
      <c r="U791" s="11"/>
      <c r="AA791" s="8">
        <f>AA790</f>
        <v>1</v>
      </c>
    </row>
    <row r="792" spans="1:27" s="8" customFormat="1" ht="11.25" customHeight="1">
      <c r="A792" s="40"/>
      <c r="B792" s="188" t="s">
        <v>2179</v>
      </c>
      <c r="C792" s="191"/>
      <c r="D792" s="190"/>
      <c r="E792" s="181"/>
      <c r="F792" s="185"/>
      <c r="G792" s="184"/>
      <c r="H792" s="186"/>
      <c r="I792" s="28">
        <f aca="true" t="shared" si="120" ref="I792:I820">K792</f>
        <v>0</v>
      </c>
      <c r="J792" s="28"/>
      <c r="K792" s="216"/>
      <c r="L792" s="204"/>
      <c r="M792" s="170"/>
      <c r="N792" s="97">
        <f t="shared" si="118"/>
        <v>0</v>
      </c>
      <c r="O792" s="95"/>
      <c r="P792" s="97">
        <f t="shared" si="119"/>
        <v>0</v>
      </c>
      <c r="Q792" s="192"/>
      <c r="R792" s="193"/>
      <c r="S792" s="12"/>
      <c r="U792" s="12"/>
      <c r="AA792" s="8">
        <f aca="true" t="shared" si="121" ref="AA792:AA819">IF(OR(B792&lt;&gt;0,C792&lt;&gt;0),1,0)</f>
        <v>1</v>
      </c>
    </row>
    <row r="793" spans="1:27" s="2" customFormat="1" ht="11.25" customHeight="1">
      <c r="A793" s="52"/>
      <c r="B793" s="182"/>
      <c r="C793" s="183"/>
      <c r="D793" s="184"/>
      <c r="E793" s="180"/>
      <c r="F793" s="185"/>
      <c r="G793" s="184"/>
      <c r="H793" s="186"/>
      <c r="I793" s="28">
        <f t="shared" si="120"/>
        <v>0</v>
      </c>
      <c r="J793" s="53"/>
      <c r="K793" s="216"/>
      <c r="L793" s="203"/>
      <c r="M793" s="169"/>
      <c r="N793" s="97">
        <f t="shared" si="118"/>
        <v>0</v>
      </c>
      <c r="O793" s="95"/>
      <c r="P793" s="97">
        <f t="shared" si="119"/>
        <v>0</v>
      </c>
      <c r="Q793" s="192"/>
      <c r="R793" s="194"/>
      <c r="S793" s="3"/>
      <c r="T793" s="112"/>
      <c r="U793" s="3"/>
      <c r="AA793" s="34">
        <f t="shared" si="121"/>
        <v>0</v>
      </c>
    </row>
    <row r="794" spans="1:27" s="2" customFormat="1" ht="11.25" customHeight="1">
      <c r="A794" s="52"/>
      <c r="B794" s="182"/>
      <c r="C794" s="183"/>
      <c r="D794" s="184"/>
      <c r="E794" s="180"/>
      <c r="F794" s="185"/>
      <c r="G794" s="184"/>
      <c r="H794" s="186"/>
      <c r="I794" s="28">
        <f t="shared" si="120"/>
        <v>0</v>
      </c>
      <c r="J794" s="53"/>
      <c r="K794" s="216"/>
      <c r="L794" s="203"/>
      <c r="M794" s="169"/>
      <c r="N794" s="97">
        <f t="shared" si="118"/>
        <v>0</v>
      </c>
      <c r="O794" s="95"/>
      <c r="P794" s="97">
        <f t="shared" si="119"/>
        <v>0</v>
      </c>
      <c r="Q794" s="192"/>
      <c r="R794" s="194"/>
      <c r="S794" s="3"/>
      <c r="T794" s="112"/>
      <c r="U794" s="3"/>
      <c r="AA794" s="34">
        <f t="shared" si="121"/>
        <v>0</v>
      </c>
    </row>
    <row r="795" spans="1:27" s="2" customFormat="1" ht="11.25" customHeight="1">
      <c r="A795" s="52"/>
      <c r="B795" s="182"/>
      <c r="C795" s="183"/>
      <c r="D795" s="184"/>
      <c r="E795" s="180"/>
      <c r="F795" s="185"/>
      <c r="G795" s="184"/>
      <c r="H795" s="186"/>
      <c r="I795" s="28">
        <f t="shared" si="120"/>
        <v>0</v>
      </c>
      <c r="J795" s="53"/>
      <c r="K795" s="216"/>
      <c r="L795" s="203"/>
      <c r="M795" s="169"/>
      <c r="N795" s="97">
        <f t="shared" si="118"/>
        <v>0</v>
      </c>
      <c r="O795" s="95"/>
      <c r="P795" s="97">
        <f t="shared" si="119"/>
        <v>0</v>
      </c>
      <c r="Q795" s="192"/>
      <c r="R795" s="194"/>
      <c r="S795" s="3"/>
      <c r="T795" s="112"/>
      <c r="U795" s="3"/>
      <c r="AA795" s="34">
        <f t="shared" si="121"/>
        <v>0</v>
      </c>
    </row>
    <row r="796" spans="1:27" s="2" customFormat="1" ht="11.25" customHeight="1">
      <c r="A796" s="52"/>
      <c r="B796" s="187"/>
      <c r="C796" s="183"/>
      <c r="D796" s="184"/>
      <c r="E796" s="180"/>
      <c r="F796" s="185"/>
      <c r="G796" s="184"/>
      <c r="H796" s="186"/>
      <c r="I796" s="28">
        <f t="shared" si="120"/>
        <v>0</v>
      </c>
      <c r="J796" s="53"/>
      <c r="K796" s="216"/>
      <c r="L796" s="203"/>
      <c r="M796" s="169"/>
      <c r="N796" s="97">
        <f t="shared" si="118"/>
        <v>0</v>
      </c>
      <c r="O796" s="95"/>
      <c r="P796" s="97">
        <f t="shared" si="119"/>
        <v>0</v>
      </c>
      <c r="Q796" s="192"/>
      <c r="R796" s="194"/>
      <c r="S796" s="3"/>
      <c r="T796" s="112"/>
      <c r="U796" s="3"/>
      <c r="AA796" s="34">
        <f t="shared" si="121"/>
        <v>0</v>
      </c>
    </row>
    <row r="797" spans="1:27" s="2" customFormat="1" ht="11.25" customHeight="1">
      <c r="A797" s="52"/>
      <c r="B797" s="182"/>
      <c r="C797" s="183"/>
      <c r="D797" s="184"/>
      <c r="E797" s="180"/>
      <c r="F797" s="185"/>
      <c r="G797" s="184"/>
      <c r="H797" s="186"/>
      <c r="I797" s="28">
        <f t="shared" si="120"/>
        <v>0</v>
      </c>
      <c r="J797" s="53"/>
      <c r="K797" s="216"/>
      <c r="L797" s="203"/>
      <c r="M797" s="169"/>
      <c r="N797" s="97">
        <f t="shared" si="118"/>
        <v>0</v>
      </c>
      <c r="O797" s="95"/>
      <c r="P797" s="97">
        <f t="shared" si="119"/>
        <v>0</v>
      </c>
      <c r="Q797" s="192"/>
      <c r="R797" s="194"/>
      <c r="S797" s="3"/>
      <c r="T797" s="112"/>
      <c r="U797" s="3"/>
      <c r="AA797" s="34">
        <f t="shared" si="121"/>
        <v>0</v>
      </c>
    </row>
    <row r="798" spans="1:27" s="2" customFormat="1" ht="11.25" customHeight="1">
      <c r="A798" s="52"/>
      <c r="B798" s="182"/>
      <c r="C798" s="183"/>
      <c r="D798" s="184"/>
      <c r="E798" s="180"/>
      <c r="F798" s="185"/>
      <c r="G798" s="184"/>
      <c r="H798" s="186"/>
      <c r="I798" s="28">
        <f t="shared" si="120"/>
        <v>0</v>
      </c>
      <c r="J798" s="53"/>
      <c r="K798" s="216"/>
      <c r="L798" s="203"/>
      <c r="M798" s="169"/>
      <c r="N798" s="97">
        <f t="shared" si="118"/>
        <v>0</v>
      </c>
      <c r="O798" s="95"/>
      <c r="P798" s="97">
        <f t="shared" si="119"/>
        <v>0</v>
      </c>
      <c r="Q798" s="192"/>
      <c r="R798" s="194"/>
      <c r="S798" s="3"/>
      <c r="T798" s="112"/>
      <c r="U798" s="3"/>
      <c r="AA798" s="34">
        <f t="shared" si="121"/>
        <v>0</v>
      </c>
    </row>
    <row r="799" spans="1:27" s="2" customFormat="1" ht="11.25" customHeight="1">
      <c r="A799" s="52"/>
      <c r="B799" s="182"/>
      <c r="C799" s="183"/>
      <c r="D799" s="184"/>
      <c r="E799" s="180"/>
      <c r="F799" s="185"/>
      <c r="G799" s="184"/>
      <c r="H799" s="186"/>
      <c r="I799" s="28">
        <f t="shared" si="120"/>
        <v>0</v>
      </c>
      <c r="J799" s="53"/>
      <c r="K799" s="216"/>
      <c r="L799" s="203"/>
      <c r="M799" s="169"/>
      <c r="N799" s="97">
        <f t="shared" si="118"/>
        <v>0</v>
      </c>
      <c r="O799" s="95"/>
      <c r="P799" s="97">
        <f t="shared" si="119"/>
        <v>0</v>
      </c>
      <c r="Q799" s="192"/>
      <c r="R799" s="194"/>
      <c r="S799" s="3"/>
      <c r="T799" s="112"/>
      <c r="U799" s="3"/>
      <c r="AA799" s="34">
        <f t="shared" si="121"/>
        <v>0</v>
      </c>
    </row>
    <row r="800" spans="1:27" s="2" customFormat="1" ht="11.25" customHeight="1">
      <c r="A800" s="52"/>
      <c r="B800" s="187"/>
      <c r="C800" s="183"/>
      <c r="D800" s="184"/>
      <c r="E800" s="180"/>
      <c r="F800" s="185"/>
      <c r="G800" s="184"/>
      <c r="H800" s="186"/>
      <c r="I800" s="28">
        <f t="shared" si="120"/>
        <v>0</v>
      </c>
      <c r="J800" s="53"/>
      <c r="K800" s="216"/>
      <c r="L800" s="203"/>
      <c r="M800" s="169"/>
      <c r="N800" s="97">
        <f t="shared" si="118"/>
        <v>0</v>
      </c>
      <c r="O800" s="95"/>
      <c r="P800" s="97">
        <f t="shared" si="119"/>
        <v>0</v>
      </c>
      <c r="Q800" s="192"/>
      <c r="R800" s="194"/>
      <c r="S800" s="3"/>
      <c r="T800" s="112"/>
      <c r="U800" s="3"/>
      <c r="AA800" s="34">
        <f t="shared" si="121"/>
        <v>0</v>
      </c>
    </row>
    <row r="801" spans="1:27" s="2" customFormat="1" ht="11.25" customHeight="1">
      <c r="A801" s="52"/>
      <c r="B801" s="182"/>
      <c r="C801" s="183"/>
      <c r="D801" s="184"/>
      <c r="E801" s="180"/>
      <c r="F801" s="185"/>
      <c r="G801" s="184"/>
      <c r="H801" s="186"/>
      <c r="I801" s="28">
        <f t="shared" si="120"/>
        <v>0</v>
      </c>
      <c r="J801" s="53"/>
      <c r="K801" s="216"/>
      <c r="L801" s="203"/>
      <c r="M801" s="169"/>
      <c r="N801" s="97">
        <f t="shared" si="118"/>
        <v>0</v>
      </c>
      <c r="O801" s="95"/>
      <c r="P801" s="97">
        <f t="shared" si="119"/>
        <v>0</v>
      </c>
      <c r="Q801" s="192"/>
      <c r="R801" s="194"/>
      <c r="S801" s="3"/>
      <c r="T801" s="112"/>
      <c r="U801" s="3"/>
      <c r="AA801" s="34">
        <f t="shared" si="121"/>
        <v>0</v>
      </c>
    </row>
    <row r="802" spans="1:27" s="2" customFormat="1" ht="11.25" customHeight="1">
      <c r="A802" s="52"/>
      <c r="B802" s="182"/>
      <c r="C802" s="183"/>
      <c r="D802" s="184"/>
      <c r="E802" s="180"/>
      <c r="F802" s="185"/>
      <c r="G802" s="184"/>
      <c r="H802" s="186"/>
      <c r="I802" s="28">
        <f t="shared" si="120"/>
        <v>0</v>
      </c>
      <c r="J802" s="53"/>
      <c r="K802" s="216"/>
      <c r="L802" s="203"/>
      <c r="M802" s="169"/>
      <c r="N802" s="97">
        <f t="shared" si="118"/>
        <v>0</v>
      </c>
      <c r="O802" s="95"/>
      <c r="P802" s="97">
        <f t="shared" si="119"/>
        <v>0</v>
      </c>
      <c r="Q802" s="192"/>
      <c r="R802" s="194"/>
      <c r="S802" s="3"/>
      <c r="T802" s="112"/>
      <c r="U802" s="3"/>
      <c r="AA802" s="34">
        <f t="shared" si="121"/>
        <v>0</v>
      </c>
    </row>
    <row r="803" spans="1:27" s="2" customFormat="1" ht="11.25" customHeight="1">
      <c r="A803" s="52"/>
      <c r="B803" s="182"/>
      <c r="C803" s="183"/>
      <c r="D803" s="184"/>
      <c r="E803" s="180"/>
      <c r="F803" s="185"/>
      <c r="G803" s="184"/>
      <c r="H803" s="186"/>
      <c r="I803" s="28">
        <f t="shared" si="120"/>
        <v>0</v>
      </c>
      <c r="J803" s="53"/>
      <c r="K803" s="216"/>
      <c r="L803" s="203"/>
      <c r="M803" s="169"/>
      <c r="N803" s="97">
        <f t="shared" si="118"/>
        <v>0</v>
      </c>
      <c r="O803" s="95"/>
      <c r="P803" s="97">
        <f t="shared" si="119"/>
        <v>0</v>
      </c>
      <c r="Q803" s="192"/>
      <c r="R803" s="194"/>
      <c r="S803" s="3"/>
      <c r="T803" s="112"/>
      <c r="U803" s="3"/>
      <c r="AA803" s="34">
        <f t="shared" si="121"/>
        <v>0</v>
      </c>
    </row>
    <row r="804" spans="1:27" s="2" customFormat="1" ht="11.25" customHeight="1">
      <c r="A804" s="52"/>
      <c r="B804" s="182"/>
      <c r="C804" s="183"/>
      <c r="D804" s="184"/>
      <c r="E804" s="180"/>
      <c r="F804" s="185"/>
      <c r="G804" s="184"/>
      <c r="H804" s="186"/>
      <c r="I804" s="28">
        <f t="shared" si="120"/>
        <v>0</v>
      </c>
      <c r="J804" s="53"/>
      <c r="K804" s="216"/>
      <c r="L804" s="203"/>
      <c r="M804" s="169"/>
      <c r="N804" s="97">
        <f t="shared" si="118"/>
        <v>0</v>
      </c>
      <c r="O804" s="95"/>
      <c r="P804" s="97">
        <f t="shared" si="119"/>
        <v>0</v>
      </c>
      <c r="Q804" s="192"/>
      <c r="R804" s="194"/>
      <c r="S804" s="3"/>
      <c r="T804" s="112"/>
      <c r="U804" s="3"/>
      <c r="AA804" s="34">
        <f t="shared" si="121"/>
        <v>0</v>
      </c>
    </row>
    <row r="805" spans="1:27" s="2" customFormat="1" ht="11.25" customHeight="1">
      <c r="A805" s="52"/>
      <c r="B805" s="182"/>
      <c r="C805" s="183"/>
      <c r="D805" s="184"/>
      <c r="E805" s="180"/>
      <c r="F805" s="185"/>
      <c r="G805" s="184"/>
      <c r="H805" s="186"/>
      <c r="I805" s="28">
        <f t="shared" si="120"/>
        <v>0</v>
      </c>
      <c r="J805" s="53"/>
      <c r="K805" s="216"/>
      <c r="L805" s="203"/>
      <c r="M805" s="169"/>
      <c r="N805" s="97">
        <f t="shared" si="118"/>
        <v>0</v>
      </c>
      <c r="O805" s="95"/>
      <c r="P805" s="97">
        <f t="shared" si="119"/>
        <v>0</v>
      </c>
      <c r="Q805" s="192"/>
      <c r="R805" s="194"/>
      <c r="S805" s="3"/>
      <c r="T805" s="112"/>
      <c r="U805" s="3"/>
      <c r="AA805" s="34">
        <f t="shared" si="121"/>
        <v>0</v>
      </c>
    </row>
    <row r="806" spans="1:27" s="2" customFormat="1" ht="11.25" customHeight="1">
      <c r="A806" s="52"/>
      <c r="B806" s="182"/>
      <c r="C806" s="183"/>
      <c r="D806" s="184"/>
      <c r="E806" s="180"/>
      <c r="F806" s="185"/>
      <c r="G806" s="184"/>
      <c r="H806" s="186"/>
      <c r="I806" s="28">
        <f t="shared" si="120"/>
        <v>0</v>
      </c>
      <c r="J806" s="53"/>
      <c r="K806" s="216"/>
      <c r="L806" s="203"/>
      <c r="M806" s="169"/>
      <c r="N806" s="97">
        <f t="shared" si="118"/>
        <v>0</v>
      </c>
      <c r="O806" s="95"/>
      <c r="P806" s="97">
        <f t="shared" si="119"/>
        <v>0</v>
      </c>
      <c r="Q806" s="192"/>
      <c r="R806" s="194"/>
      <c r="S806" s="3"/>
      <c r="T806" s="112"/>
      <c r="U806" s="3"/>
      <c r="AA806" s="34">
        <f t="shared" si="121"/>
        <v>0</v>
      </c>
    </row>
    <row r="807" spans="1:27" s="2" customFormat="1" ht="11.25" customHeight="1">
      <c r="A807" s="52"/>
      <c r="B807" s="187"/>
      <c r="C807" s="183"/>
      <c r="D807" s="184"/>
      <c r="E807" s="180"/>
      <c r="F807" s="185"/>
      <c r="G807" s="184"/>
      <c r="H807" s="186"/>
      <c r="I807" s="28">
        <f t="shared" si="120"/>
        <v>0</v>
      </c>
      <c r="J807" s="53"/>
      <c r="K807" s="216"/>
      <c r="L807" s="203"/>
      <c r="M807" s="169"/>
      <c r="N807" s="97">
        <f t="shared" si="118"/>
        <v>0</v>
      </c>
      <c r="O807" s="95"/>
      <c r="P807" s="97">
        <f t="shared" si="119"/>
        <v>0</v>
      </c>
      <c r="Q807" s="192"/>
      <c r="R807" s="194"/>
      <c r="S807" s="3"/>
      <c r="T807" s="112"/>
      <c r="U807" s="3"/>
      <c r="AA807" s="34">
        <f t="shared" si="121"/>
        <v>0</v>
      </c>
    </row>
    <row r="808" spans="1:27" s="2" customFormat="1" ht="11.25" customHeight="1">
      <c r="A808" s="52"/>
      <c r="B808" s="182"/>
      <c r="C808" s="183"/>
      <c r="D808" s="184"/>
      <c r="E808" s="180"/>
      <c r="F808" s="185"/>
      <c r="G808" s="184"/>
      <c r="H808" s="186"/>
      <c r="I808" s="28">
        <f t="shared" si="120"/>
        <v>0</v>
      </c>
      <c r="J808" s="53"/>
      <c r="K808" s="216"/>
      <c r="L808" s="203"/>
      <c r="M808" s="169"/>
      <c r="N808" s="97">
        <f t="shared" si="118"/>
        <v>0</v>
      </c>
      <c r="O808" s="95"/>
      <c r="P808" s="97">
        <f t="shared" si="119"/>
        <v>0</v>
      </c>
      <c r="Q808" s="192"/>
      <c r="R808" s="194"/>
      <c r="S808" s="3"/>
      <c r="T808" s="112"/>
      <c r="U808" s="3"/>
      <c r="AA808" s="34">
        <f t="shared" si="121"/>
        <v>0</v>
      </c>
    </row>
    <row r="809" spans="1:27" s="2" customFormat="1" ht="11.25" customHeight="1">
      <c r="A809" s="52"/>
      <c r="B809" s="182"/>
      <c r="C809" s="183"/>
      <c r="D809" s="184"/>
      <c r="E809" s="180"/>
      <c r="F809" s="185"/>
      <c r="G809" s="184"/>
      <c r="H809" s="186"/>
      <c r="I809" s="28">
        <f t="shared" si="120"/>
        <v>0</v>
      </c>
      <c r="J809" s="53"/>
      <c r="K809" s="216"/>
      <c r="L809" s="203"/>
      <c r="M809" s="169"/>
      <c r="N809" s="97">
        <f t="shared" si="118"/>
        <v>0</v>
      </c>
      <c r="O809" s="95"/>
      <c r="P809" s="97">
        <f t="shared" si="119"/>
        <v>0</v>
      </c>
      <c r="Q809" s="192"/>
      <c r="R809" s="194"/>
      <c r="S809" s="3"/>
      <c r="T809" s="112"/>
      <c r="U809" s="3"/>
      <c r="AA809" s="34">
        <f t="shared" si="121"/>
        <v>0</v>
      </c>
    </row>
    <row r="810" spans="1:27" s="2" customFormat="1" ht="10.5" customHeight="1">
      <c r="A810" s="52"/>
      <c r="B810" s="182"/>
      <c r="C810" s="183"/>
      <c r="D810" s="184"/>
      <c r="E810" s="180"/>
      <c r="F810" s="185"/>
      <c r="G810" s="184"/>
      <c r="H810" s="186"/>
      <c r="I810" s="28">
        <f t="shared" si="120"/>
        <v>0</v>
      </c>
      <c r="J810" s="53"/>
      <c r="K810" s="216"/>
      <c r="L810" s="203"/>
      <c r="M810" s="169"/>
      <c r="N810" s="97">
        <f t="shared" si="118"/>
        <v>0</v>
      </c>
      <c r="O810" s="95"/>
      <c r="P810" s="97">
        <f t="shared" si="119"/>
        <v>0</v>
      </c>
      <c r="Q810" s="192"/>
      <c r="R810" s="194"/>
      <c r="S810" s="3"/>
      <c r="T810" s="112"/>
      <c r="U810" s="3"/>
      <c r="AA810" s="34">
        <f t="shared" si="121"/>
        <v>0</v>
      </c>
    </row>
    <row r="811" spans="1:27" s="2" customFormat="1" ht="11.25" customHeight="1">
      <c r="A811" s="52"/>
      <c r="B811" s="187"/>
      <c r="C811" s="183"/>
      <c r="D811" s="184"/>
      <c r="E811" s="180"/>
      <c r="F811" s="185"/>
      <c r="G811" s="184"/>
      <c r="H811" s="186"/>
      <c r="I811" s="28">
        <f t="shared" si="120"/>
        <v>0</v>
      </c>
      <c r="J811" s="53"/>
      <c r="K811" s="216"/>
      <c r="L811" s="203"/>
      <c r="M811" s="169"/>
      <c r="N811" s="97">
        <f t="shared" si="118"/>
        <v>0</v>
      </c>
      <c r="O811" s="95"/>
      <c r="P811" s="97">
        <f t="shared" si="119"/>
        <v>0</v>
      </c>
      <c r="Q811" s="192"/>
      <c r="R811" s="194"/>
      <c r="S811" s="3"/>
      <c r="T811" s="112"/>
      <c r="U811" s="3"/>
      <c r="AA811" s="34">
        <f t="shared" si="121"/>
        <v>0</v>
      </c>
    </row>
    <row r="812" spans="1:27" s="2" customFormat="1" ht="11.25" customHeight="1">
      <c r="A812" s="52"/>
      <c r="B812" s="182"/>
      <c r="C812" s="183"/>
      <c r="D812" s="184"/>
      <c r="E812" s="180"/>
      <c r="F812" s="185"/>
      <c r="G812" s="184"/>
      <c r="H812" s="186"/>
      <c r="I812" s="28">
        <f t="shared" si="120"/>
        <v>0</v>
      </c>
      <c r="J812" s="53"/>
      <c r="K812" s="216"/>
      <c r="L812" s="203"/>
      <c r="M812" s="169"/>
      <c r="N812" s="97">
        <f t="shared" si="118"/>
        <v>0</v>
      </c>
      <c r="O812" s="95"/>
      <c r="P812" s="97">
        <f t="shared" si="119"/>
        <v>0</v>
      </c>
      <c r="Q812" s="192"/>
      <c r="R812" s="194"/>
      <c r="S812" s="3"/>
      <c r="T812" s="112"/>
      <c r="U812" s="3"/>
      <c r="AA812" s="34">
        <f t="shared" si="121"/>
        <v>0</v>
      </c>
    </row>
    <row r="813" spans="1:27" s="2" customFormat="1" ht="11.25" customHeight="1">
      <c r="A813" s="52"/>
      <c r="B813" s="182"/>
      <c r="C813" s="183"/>
      <c r="D813" s="184"/>
      <c r="E813" s="180"/>
      <c r="F813" s="185"/>
      <c r="G813" s="184"/>
      <c r="H813" s="186"/>
      <c r="I813" s="28">
        <f t="shared" si="120"/>
        <v>0</v>
      </c>
      <c r="J813" s="53"/>
      <c r="K813" s="216"/>
      <c r="L813" s="203"/>
      <c r="M813" s="169"/>
      <c r="N813" s="97">
        <f t="shared" si="118"/>
        <v>0</v>
      </c>
      <c r="O813" s="95"/>
      <c r="P813" s="97">
        <f t="shared" si="119"/>
        <v>0</v>
      </c>
      <c r="Q813" s="192"/>
      <c r="R813" s="194"/>
      <c r="S813" s="3"/>
      <c r="T813" s="112"/>
      <c r="U813" s="3"/>
      <c r="AA813" s="34">
        <f t="shared" si="121"/>
        <v>0</v>
      </c>
    </row>
    <row r="814" spans="1:27" s="2" customFormat="1" ht="11.25" customHeight="1">
      <c r="A814" s="52"/>
      <c r="B814" s="182"/>
      <c r="C814" s="183"/>
      <c r="D814" s="184"/>
      <c r="E814" s="180"/>
      <c r="F814" s="185"/>
      <c r="G814" s="184"/>
      <c r="H814" s="186"/>
      <c r="I814" s="28">
        <f t="shared" si="120"/>
        <v>0</v>
      </c>
      <c r="J814" s="53"/>
      <c r="K814" s="216"/>
      <c r="L814" s="203"/>
      <c r="M814" s="169"/>
      <c r="N814" s="97">
        <f t="shared" si="118"/>
        <v>0</v>
      </c>
      <c r="O814" s="95"/>
      <c r="P814" s="97">
        <f t="shared" si="119"/>
        <v>0</v>
      </c>
      <c r="Q814" s="192"/>
      <c r="R814" s="194"/>
      <c r="S814" s="3"/>
      <c r="T814" s="112"/>
      <c r="U814" s="3"/>
      <c r="AA814" s="34">
        <f t="shared" si="121"/>
        <v>0</v>
      </c>
    </row>
    <row r="815" spans="1:27" s="8" customFormat="1" ht="11.25" customHeight="1">
      <c r="A815" s="41"/>
      <c r="B815" s="188"/>
      <c r="C815" s="189"/>
      <c r="D815" s="190"/>
      <c r="E815" s="181"/>
      <c r="F815" s="185"/>
      <c r="G815" s="184"/>
      <c r="H815" s="186"/>
      <c r="I815" s="28">
        <f t="shared" si="120"/>
        <v>0</v>
      </c>
      <c r="J815" s="28"/>
      <c r="K815" s="216"/>
      <c r="L815" s="204"/>
      <c r="M815" s="170"/>
      <c r="N815" s="97">
        <f t="shared" si="118"/>
        <v>0</v>
      </c>
      <c r="O815" s="95"/>
      <c r="P815" s="97">
        <f t="shared" si="119"/>
        <v>0</v>
      </c>
      <c r="Q815" s="192"/>
      <c r="R815" s="193"/>
      <c r="AA815" s="34">
        <f t="shared" si="121"/>
        <v>0</v>
      </c>
    </row>
    <row r="816" spans="1:27" s="2" customFormat="1" ht="11.25" customHeight="1">
      <c r="A816" s="52"/>
      <c r="B816" s="187"/>
      <c r="C816" s="183"/>
      <c r="D816" s="184"/>
      <c r="E816" s="180"/>
      <c r="F816" s="185"/>
      <c r="G816" s="184"/>
      <c r="H816" s="186"/>
      <c r="I816" s="28">
        <f t="shared" si="120"/>
        <v>0</v>
      </c>
      <c r="J816" s="53"/>
      <c r="K816" s="216"/>
      <c r="L816" s="203"/>
      <c r="M816" s="169"/>
      <c r="N816" s="97">
        <f t="shared" si="118"/>
        <v>0</v>
      </c>
      <c r="O816" s="95"/>
      <c r="P816" s="97">
        <f t="shared" si="119"/>
        <v>0</v>
      </c>
      <c r="Q816" s="192"/>
      <c r="R816" s="194"/>
      <c r="S816" s="3"/>
      <c r="T816" s="112"/>
      <c r="U816" s="3"/>
      <c r="AA816" s="34">
        <f t="shared" si="121"/>
        <v>0</v>
      </c>
    </row>
    <row r="817" spans="1:27" s="2" customFormat="1" ht="11.25" customHeight="1">
      <c r="A817" s="52"/>
      <c r="B817" s="182"/>
      <c r="C817" s="183"/>
      <c r="D817" s="184"/>
      <c r="E817" s="180"/>
      <c r="F817" s="185"/>
      <c r="G817" s="184"/>
      <c r="H817" s="186"/>
      <c r="I817" s="28">
        <f t="shared" si="120"/>
        <v>0</v>
      </c>
      <c r="J817" s="53"/>
      <c r="K817" s="216"/>
      <c r="L817" s="203"/>
      <c r="M817" s="169"/>
      <c r="N817" s="97">
        <f t="shared" si="118"/>
        <v>0</v>
      </c>
      <c r="O817" s="95"/>
      <c r="P817" s="97">
        <f t="shared" si="119"/>
        <v>0</v>
      </c>
      <c r="Q817" s="192"/>
      <c r="R817" s="194"/>
      <c r="S817" s="3"/>
      <c r="T817" s="112"/>
      <c r="U817" s="3"/>
      <c r="AA817" s="34">
        <f t="shared" si="121"/>
        <v>0</v>
      </c>
    </row>
    <row r="818" spans="1:27" s="2" customFormat="1" ht="11.25" customHeight="1">
      <c r="A818" s="52"/>
      <c r="B818" s="182"/>
      <c r="C818" s="183"/>
      <c r="D818" s="184"/>
      <c r="E818" s="180"/>
      <c r="F818" s="185"/>
      <c r="G818" s="184"/>
      <c r="H818" s="186"/>
      <c r="I818" s="28">
        <f t="shared" si="120"/>
        <v>0</v>
      </c>
      <c r="J818" s="53"/>
      <c r="K818" s="216"/>
      <c r="L818" s="203"/>
      <c r="M818" s="169"/>
      <c r="N818" s="97">
        <f t="shared" si="118"/>
        <v>0</v>
      </c>
      <c r="O818" s="95"/>
      <c r="P818" s="97">
        <f t="shared" si="119"/>
        <v>0</v>
      </c>
      <c r="Q818" s="192"/>
      <c r="R818" s="194"/>
      <c r="S818" s="3"/>
      <c r="T818" s="112"/>
      <c r="U818" s="3"/>
      <c r="AA818" s="34">
        <f t="shared" si="121"/>
        <v>0</v>
      </c>
    </row>
    <row r="819" spans="1:27" s="2" customFormat="1" ht="11.25" customHeight="1">
      <c r="A819" s="52"/>
      <c r="B819" s="182"/>
      <c r="C819" s="183"/>
      <c r="D819" s="184"/>
      <c r="E819" s="180"/>
      <c r="F819" s="185"/>
      <c r="G819" s="184"/>
      <c r="H819" s="186"/>
      <c r="I819" s="28">
        <f t="shared" si="120"/>
        <v>0</v>
      </c>
      <c r="J819" s="53"/>
      <c r="K819" s="216"/>
      <c r="L819" s="203"/>
      <c r="M819" s="169"/>
      <c r="N819" s="97">
        <f t="shared" si="118"/>
        <v>0</v>
      </c>
      <c r="O819" s="95"/>
      <c r="P819" s="97">
        <f t="shared" si="119"/>
        <v>0</v>
      </c>
      <c r="Q819" s="192"/>
      <c r="R819" s="194"/>
      <c r="S819" s="3"/>
      <c r="T819" s="112"/>
      <c r="U819" s="3"/>
      <c r="AA819" s="34">
        <f t="shared" si="121"/>
        <v>0</v>
      </c>
    </row>
    <row r="820" spans="1:27" s="8" customFormat="1" ht="11.25" customHeight="1" thickBot="1">
      <c r="A820" s="41"/>
      <c r="B820" s="85"/>
      <c r="C820" s="68"/>
      <c r="D820" s="228"/>
      <c r="E820" s="116"/>
      <c r="F820" s="234"/>
      <c r="G820" s="235"/>
      <c r="H820" s="236"/>
      <c r="I820" s="116">
        <f t="shared" si="120"/>
        <v>0</v>
      </c>
      <c r="J820" s="116"/>
      <c r="K820" s="233"/>
      <c r="L820" s="231"/>
      <c r="M820" s="116"/>
      <c r="N820" s="97">
        <f t="shared" si="118"/>
        <v>0</v>
      </c>
      <c r="O820" s="95"/>
      <c r="P820" s="97">
        <f t="shared" si="119"/>
        <v>0</v>
      </c>
      <c r="Q820" s="97"/>
      <c r="R820" s="232"/>
      <c r="AA820" s="34">
        <f>AA821</f>
        <v>1</v>
      </c>
    </row>
    <row r="821" spans="1:27" s="8" customFormat="1" ht="15" thickBot="1" thickTop="1">
      <c r="A821" s="42"/>
      <c r="B821" s="18" t="s">
        <v>2226</v>
      </c>
      <c r="C821" s="67"/>
      <c r="D821" s="118"/>
      <c r="E821" s="119"/>
      <c r="F821" s="120"/>
      <c r="G821" s="121"/>
      <c r="H821" s="122"/>
      <c r="I821" s="30">
        <f>SUBTOTAL(9,I790:I820)</f>
        <v>0</v>
      </c>
      <c r="J821" s="30">
        <f>SUBTOTAL(9,J790:J820)</f>
        <v>0</v>
      </c>
      <c r="K821" s="217">
        <f>SUBTOTAL(9,K790:K820)</f>
        <v>0</v>
      </c>
      <c r="L821" s="30">
        <f>SUM(L792:L820)</f>
        <v>0</v>
      </c>
      <c r="M821" s="30">
        <f>SUM(M792:M820)</f>
        <v>0</v>
      </c>
      <c r="N821" s="30">
        <f>SUBTOTAL(9,N790:N820)</f>
        <v>0</v>
      </c>
      <c r="O821" s="30">
        <f>SUBTOTAL(9,O790:O820)</f>
        <v>0</v>
      </c>
      <c r="P821" s="30">
        <f>SUBTOTAL(9,P790:P820)</f>
        <v>0</v>
      </c>
      <c r="Q821" s="81"/>
      <c r="R821" s="43"/>
      <c r="S821" s="99"/>
      <c r="U821" s="99"/>
      <c r="AA821" s="8">
        <f>IF(SUM(AA792:AA819)&gt;0,1,0)</f>
        <v>1</v>
      </c>
    </row>
    <row r="822" spans="1:27" s="8" customFormat="1" ht="11.25" customHeight="1" thickTop="1">
      <c r="A822" s="44"/>
      <c r="B822" s="15"/>
      <c r="C822" s="68"/>
      <c r="D822" s="76"/>
      <c r="E822" s="28"/>
      <c r="F822" s="65"/>
      <c r="G822" s="76"/>
      <c r="H822" s="113"/>
      <c r="I822" s="28"/>
      <c r="J822" s="28"/>
      <c r="K822" s="214"/>
      <c r="L822" s="201"/>
      <c r="M822" s="28"/>
      <c r="N822" s="95"/>
      <c r="O822" s="95"/>
      <c r="P822" s="95"/>
      <c r="Q822" s="79"/>
      <c r="R822" s="10"/>
      <c r="S822" s="11"/>
      <c r="U822" s="11"/>
      <c r="AA822" s="8">
        <f>+AA821</f>
        <v>1</v>
      </c>
    </row>
    <row r="823" spans="1:27" s="8" customFormat="1" ht="14.25">
      <c r="A823" s="45" t="s">
        <v>2128</v>
      </c>
      <c r="B823" s="123" t="s">
        <v>2129</v>
      </c>
      <c r="C823" s="124"/>
      <c r="D823" s="125"/>
      <c r="E823" s="31"/>
      <c r="F823" s="124"/>
      <c r="G823" s="125"/>
      <c r="H823" s="126"/>
      <c r="I823" s="31"/>
      <c r="J823" s="31"/>
      <c r="K823" s="218"/>
      <c r="L823" s="206"/>
      <c r="M823" s="31"/>
      <c r="N823" s="96"/>
      <c r="O823" s="96"/>
      <c r="P823" s="96"/>
      <c r="Q823" s="82"/>
      <c r="R823" s="127"/>
      <c r="S823" s="12"/>
      <c r="U823" s="12"/>
      <c r="AA823" s="8">
        <f>+AA854</f>
        <v>1</v>
      </c>
    </row>
    <row r="824" spans="1:27" s="8" customFormat="1" ht="11.25" customHeight="1">
      <c r="A824" s="41"/>
      <c r="B824" s="85"/>
      <c r="C824" s="68"/>
      <c r="D824" s="228"/>
      <c r="E824" s="116"/>
      <c r="F824" s="68"/>
      <c r="G824" s="228"/>
      <c r="H824" s="229"/>
      <c r="I824" s="116"/>
      <c r="J824" s="116"/>
      <c r="K824" s="233">
        <f>I824+J824</f>
        <v>0</v>
      </c>
      <c r="L824" s="231"/>
      <c r="M824" s="116"/>
      <c r="N824" s="97"/>
      <c r="O824" s="97"/>
      <c r="P824" s="97">
        <f aca="true" t="shared" si="122" ref="P824:P853">K824-M824-L824</f>
        <v>0</v>
      </c>
      <c r="Q824" s="97"/>
      <c r="R824" s="232"/>
      <c r="S824" s="8">
        <f>IF(I824&gt;0,1,0)</f>
        <v>0</v>
      </c>
      <c r="T824" s="8">
        <f>IF(J824&gt;0,1,0)</f>
        <v>0</v>
      </c>
      <c r="U824" s="8">
        <f aca="true" t="shared" si="123" ref="U824:U853">IF(N824&gt;0,1,0)</f>
        <v>0</v>
      </c>
      <c r="V824" s="8">
        <f aca="true" t="shared" si="124" ref="V824:V853">IF(O824&gt;0,1,0)</f>
        <v>0</v>
      </c>
      <c r="AA824" s="8">
        <f>AA823</f>
        <v>1</v>
      </c>
    </row>
    <row r="825" spans="1:27" s="8" customFormat="1" ht="11.25" customHeight="1">
      <c r="A825" s="40"/>
      <c r="B825" s="188" t="s">
        <v>2179</v>
      </c>
      <c r="C825" s="191"/>
      <c r="D825" s="190"/>
      <c r="E825" s="181"/>
      <c r="F825" s="185"/>
      <c r="G825" s="184"/>
      <c r="H825" s="186"/>
      <c r="I825" s="181"/>
      <c r="J825" s="181"/>
      <c r="K825" s="223">
        <f aca="true" t="shared" si="125" ref="K825:K853">I825+J825</f>
        <v>0</v>
      </c>
      <c r="L825" s="204"/>
      <c r="M825" s="170"/>
      <c r="N825" s="171">
        <f>I825</f>
        <v>0</v>
      </c>
      <c r="O825" s="171">
        <f>J825</f>
        <v>0</v>
      </c>
      <c r="P825" s="97">
        <f t="shared" si="122"/>
        <v>0</v>
      </c>
      <c r="Q825" s="192"/>
      <c r="R825" s="193"/>
      <c r="S825" s="8">
        <f aca="true" t="shared" si="126" ref="S825:T854">IF(I825&gt;0,1,0)</f>
        <v>0</v>
      </c>
      <c r="T825" s="8">
        <f t="shared" si="126"/>
        <v>0</v>
      </c>
      <c r="U825" s="8">
        <f t="shared" si="123"/>
        <v>0</v>
      </c>
      <c r="V825" s="8">
        <f t="shared" si="124"/>
        <v>0</v>
      </c>
      <c r="AA825" s="8">
        <f aca="true" t="shared" si="127" ref="AA825:AA852">IF(OR(B825&lt;&gt;0,C825&lt;&gt;0),1,0)</f>
        <v>1</v>
      </c>
    </row>
    <row r="826" spans="1:27" s="2" customFormat="1" ht="11.25" customHeight="1">
      <c r="A826" s="52"/>
      <c r="B826" s="182"/>
      <c r="C826" s="183"/>
      <c r="D826" s="184"/>
      <c r="E826" s="180"/>
      <c r="F826" s="185"/>
      <c r="G826" s="184"/>
      <c r="H826" s="186"/>
      <c r="I826" s="180"/>
      <c r="J826" s="180"/>
      <c r="K826" s="223">
        <f t="shared" si="125"/>
        <v>0</v>
      </c>
      <c r="L826" s="203"/>
      <c r="M826" s="169"/>
      <c r="N826" s="171">
        <f aca="true" t="shared" si="128" ref="N826:N853">I826</f>
        <v>0</v>
      </c>
      <c r="O826" s="171">
        <f aca="true" t="shared" si="129" ref="O826:O853">J826</f>
        <v>0</v>
      </c>
      <c r="P826" s="97">
        <f t="shared" si="122"/>
        <v>0</v>
      </c>
      <c r="Q826" s="192"/>
      <c r="R826" s="194"/>
      <c r="S826" s="8">
        <f t="shared" si="126"/>
        <v>0</v>
      </c>
      <c r="T826" s="8">
        <f t="shared" si="126"/>
        <v>0</v>
      </c>
      <c r="U826" s="8">
        <f t="shared" si="123"/>
        <v>0</v>
      </c>
      <c r="V826" s="8">
        <f t="shared" si="124"/>
        <v>0</v>
      </c>
      <c r="AA826" s="34">
        <f t="shared" si="127"/>
        <v>0</v>
      </c>
    </row>
    <row r="827" spans="1:27" s="2" customFormat="1" ht="11.25" customHeight="1">
      <c r="A827" s="52"/>
      <c r="B827" s="182"/>
      <c r="C827" s="183"/>
      <c r="D827" s="184"/>
      <c r="E827" s="180"/>
      <c r="F827" s="185"/>
      <c r="G827" s="184"/>
      <c r="H827" s="186"/>
      <c r="I827" s="180"/>
      <c r="J827" s="180"/>
      <c r="K827" s="223">
        <f t="shared" si="125"/>
        <v>0</v>
      </c>
      <c r="L827" s="203"/>
      <c r="M827" s="169"/>
      <c r="N827" s="171">
        <f t="shared" si="128"/>
        <v>0</v>
      </c>
      <c r="O827" s="171">
        <f t="shared" si="129"/>
        <v>0</v>
      </c>
      <c r="P827" s="97">
        <f t="shared" si="122"/>
        <v>0</v>
      </c>
      <c r="Q827" s="192"/>
      <c r="R827" s="194"/>
      <c r="S827" s="8">
        <f t="shared" si="126"/>
        <v>0</v>
      </c>
      <c r="T827" s="8">
        <f t="shared" si="126"/>
        <v>0</v>
      </c>
      <c r="U827" s="8">
        <f t="shared" si="123"/>
        <v>0</v>
      </c>
      <c r="V827" s="8">
        <f t="shared" si="124"/>
        <v>0</v>
      </c>
      <c r="AA827" s="34">
        <f t="shared" si="127"/>
        <v>0</v>
      </c>
    </row>
    <row r="828" spans="1:27" s="2" customFormat="1" ht="11.25" customHeight="1">
      <c r="A828" s="52"/>
      <c r="B828" s="182"/>
      <c r="C828" s="183"/>
      <c r="D828" s="184"/>
      <c r="E828" s="180"/>
      <c r="F828" s="185"/>
      <c r="G828" s="184"/>
      <c r="H828" s="186"/>
      <c r="I828" s="180"/>
      <c r="J828" s="180"/>
      <c r="K828" s="223">
        <f t="shared" si="125"/>
        <v>0</v>
      </c>
      <c r="L828" s="203"/>
      <c r="M828" s="169"/>
      <c r="N828" s="171">
        <f t="shared" si="128"/>
        <v>0</v>
      </c>
      <c r="O828" s="171">
        <f t="shared" si="129"/>
        <v>0</v>
      </c>
      <c r="P828" s="97">
        <f t="shared" si="122"/>
        <v>0</v>
      </c>
      <c r="Q828" s="192"/>
      <c r="R828" s="194"/>
      <c r="S828" s="8">
        <f t="shared" si="126"/>
        <v>0</v>
      </c>
      <c r="T828" s="8">
        <f t="shared" si="126"/>
        <v>0</v>
      </c>
      <c r="U828" s="8">
        <f t="shared" si="123"/>
        <v>0</v>
      </c>
      <c r="V828" s="8">
        <f t="shared" si="124"/>
        <v>0</v>
      </c>
      <c r="AA828" s="34">
        <f t="shared" si="127"/>
        <v>0</v>
      </c>
    </row>
    <row r="829" spans="1:27" s="2" customFormat="1" ht="11.25" customHeight="1">
      <c r="A829" s="52"/>
      <c r="B829" s="187"/>
      <c r="C829" s="183"/>
      <c r="D829" s="184"/>
      <c r="E829" s="180"/>
      <c r="F829" s="185"/>
      <c r="G829" s="184"/>
      <c r="H829" s="186"/>
      <c r="I829" s="180"/>
      <c r="J829" s="180"/>
      <c r="K829" s="223">
        <f t="shared" si="125"/>
        <v>0</v>
      </c>
      <c r="L829" s="203"/>
      <c r="M829" s="169"/>
      <c r="N829" s="171">
        <f t="shared" si="128"/>
        <v>0</v>
      </c>
      <c r="O829" s="171">
        <f t="shared" si="129"/>
        <v>0</v>
      </c>
      <c r="P829" s="97">
        <f t="shared" si="122"/>
        <v>0</v>
      </c>
      <c r="Q829" s="192"/>
      <c r="R829" s="194"/>
      <c r="S829" s="8">
        <f t="shared" si="126"/>
        <v>0</v>
      </c>
      <c r="T829" s="8">
        <f t="shared" si="126"/>
        <v>0</v>
      </c>
      <c r="U829" s="8">
        <f t="shared" si="123"/>
        <v>0</v>
      </c>
      <c r="V829" s="8">
        <f t="shared" si="124"/>
        <v>0</v>
      </c>
      <c r="AA829" s="34">
        <f t="shared" si="127"/>
        <v>0</v>
      </c>
    </row>
    <row r="830" spans="1:27" s="2" customFormat="1" ht="11.25" customHeight="1">
      <c r="A830" s="52"/>
      <c r="B830" s="182"/>
      <c r="C830" s="183"/>
      <c r="D830" s="184"/>
      <c r="E830" s="180"/>
      <c r="F830" s="185"/>
      <c r="G830" s="184"/>
      <c r="H830" s="186"/>
      <c r="I830" s="180"/>
      <c r="J830" s="180"/>
      <c r="K830" s="223">
        <f t="shared" si="125"/>
        <v>0</v>
      </c>
      <c r="L830" s="203"/>
      <c r="M830" s="169"/>
      <c r="N830" s="171">
        <f t="shared" si="128"/>
        <v>0</v>
      </c>
      <c r="O830" s="171">
        <f t="shared" si="129"/>
        <v>0</v>
      </c>
      <c r="P830" s="97">
        <f t="shared" si="122"/>
        <v>0</v>
      </c>
      <c r="Q830" s="192"/>
      <c r="R830" s="194"/>
      <c r="S830" s="8">
        <f t="shared" si="126"/>
        <v>0</v>
      </c>
      <c r="T830" s="8">
        <f t="shared" si="126"/>
        <v>0</v>
      </c>
      <c r="U830" s="8">
        <f t="shared" si="123"/>
        <v>0</v>
      </c>
      <c r="V830" s="8">
        <f t="shared" si="124"/>
        <v>0</v>
      </c>
      <c r="AA830" s="34">
        <f t="shared" si="127"/>
        <v>0</v>
      </c>
    </row>
    <row r="831" spans="1:27" s="2" customFormat="1" ht="11.25" customHeight="1">
      <c r="A831" s="52"/>
      <c r="B831" s="182"/>
      <c r="C831" s="183"/>
      <c r="D831" s="184"/>
      <c r="E831" s="180"/>
      <c r="F831" s="185"/>
      <c r="G831" s="184"/>
      <c r="H831" s="186"/>
      <c r="I831" s="180"/>
      <c r="J831" s="180"/>
      <c r="K831" s="223">
        <f t="shared" si="125"/>
        <v>0</v>
      </c>
      <c r="L831" s="203"/>
      <c r="M831" s="169"/>
      <c r="N831" s="171">
        <f t="shared" si="128"/>
        <v>0</v>
      </c>
      <c r="O831" s="171">
        <f t="shared" si="129"/>
        <v>0</v>
      </c>
      <c r="P831" s="97">
        <f t="shared" si="122"/>
        <v>0</v>
      </c>
      <c r="Q831" s="192"/>
      <c r="R831" s="194"/>
      <c r="S831" s="8">
        <f t="shared" si="126"/>
        <v>0</v>
      </c>
      <c r="T831" s="8">
        <f t="shared" si="126"/>
        <v>0</v>
      </c>
      <c r="U831" s="8">
        <f t="shared" si="123"/>
        <v>0</v>
      </c>
      <c r="V831" s="8">
        <f t="shared" si="124"/>
        <v>0</v>
      </c>
      <c r="AA831" s="34">
        <f t="shared" si="127"/>
        <v>0</v>
      </c>
    </row>
    <row r="832" spans="1:27" s="2" customFormat="1" ht="11.25" customHeight="1">
      <c r="A832" s="52"/>
      <c r="B832" s="182"/>
      <c r="C832" s="183"/>
      <c r="D832" s="184"/>
      <c r="E832" s="180"/>
      <c r="F832" s="185"/>
      <c r="G832" s="184"/>
      <c r="H832" s="186"/>
      <c r="I832" s="180"/>
      <c r="J832" s="180"/>
      <c r="K832" s="223">
        <f t="shared" si="125"/>
        <v>0</v>
      </c>
      <c r="L832" s="203"/>
      <c r="M832" s="169"/>
      <c r="N832" s="171">
        <f t="shared" si="128"/>
        <v>0</v>
      </c>
      <c r="O832" s="171">
        <f t="shared" si="129"/>
        <v>0</v>
      </c>
      <c r="P832" s="97">
        <f t="shared" si="122"/>
        <v>0</v>
      </c>
      <c r="Q832" s="192"/>
      <c r="R832" s="194"/>
      <c r="S832" s="8">
        <f t="shared" si="126"/>
        <v>0</v>
      </c>
      <c r="T832" s="8">
        <f t="shared" si="126"/>
        <v>0</v>
      </c>
      <c r="U832" s="8">
        <f t="shared" si="123"/>
        <v>0</v>
      </c>
      <c r="V832" s="8">
        <f t="shared" si="124"/>
        <v>0</v>
      </c>
      <c r="AA832" s="34">
        <f t="shared" si="127"/>
        <v>0</v>
      </c>
    </row>
    <row r="833" spans="1:27" s="2" customFormat="1" ht="11.25" customHeight="1">
      <c r="A833" s="52"/>
      <c r="B833" s="187"/>
      <c r="C833" s="183"/>
      <c r="D833" s="184"/>
      <c r="E833" s="180"/>
      <c r="F833" s="185"/>
      <c r="G833" s="184"/>
      <c r="H833" s="186"/>
      <c r="I833" s="180"/>
      <c r="J833" s="180"/>
      <c r="K833" s="223">
        <f t="shared" si="125"/>
        <v>0</v>
      </c>
      <c r="L833" s="203"/>
      <c r="M833" s="169"/>
      <c r="N833" s="171">
        <f t="shared" si="128"/>
        <v>0</v>
      </c>
      <c r="O833" s="171">
        <f t="shared" si="129"/>
        <v>0</v>
      </c>
      <c r="P833" s="97">
        <f t="shared" si="122"/>
        <v>0</v>
      </c>
      <c r="Q833" s="192"/>
      <c r="R833" s="194"/>
      <c r="S833" s="8">
        <f t="shared" si="126"/>
        <v>0</v>
      </c>
      <c r="T833" s="8">
        <f t="shared" si="126"/>
        <v>0</v>
      </c>
      <c r="U833" s="8">
        <f t="shared" si="123"/>
        <v>0</v>
      </c>
      <c r="V833" s="8">
        <f t="shared" si="124"/>
        <v>0</v>
      </c>
      <c r="AA833" s="34">
        <f t="shared" si="127"/>
        <v>0</v>
      </c>
    </row>
    <row r="834" spans="1:27" s="2" customFormat="1" ht="11.25" customHeight="1">
      <c r="A834" s="52"/>
      <c r="B834" s="182"/>
      <c r="C834" s="183"/>
      <c r="D834" s="184"/>
      <c r="E834" s="180"/>
      <c r="F834" s="185"/>
      <c r="G834" s="184"/>
      <c r="H834" s="186"/>
      <c r="I834" s="180"/>
      <c r="J834" s="180"/>
      <c r="K834" s="223">
        <f t="shared" si="125"/>
        <v>0</v>
      </c>
      <c r="L834" s="203"/>
      <c r="M834" s="169"/>
      <c r="N834" s="171">
        <f t="shared" si="128"/>
        <v>0</v>
      </c>
      <c r="O834" s="171">
        <f t="shared" si="129"/>
        <v>0</v>
      </c>
      <c r="P834" s="97">
        <f t="shared" si="122"/>
        <v>0</v>
      </c>
      <c r="Q834" s="192"/>
      <c r="R834" s="194"/>
      <c r="S834" s="8">
        <f t="shared" si="126"/>
        <v>0</v>
      </c>
      <c r="T834" s="8">
        <f t="shared" si="126"/>
        <v>0</v>
      </c>
      <c r="U834" s="8">
        <f t="shared" si="123"/>
        <v>0</v>
      </c>
      <c r="V834" s="8">
        <f t="shared" si="124"/>
        <v>0</v>
      </c>
      <c r="AA834" s="34">
        <f t="shared" si="127"/>
        <v>0</v>
      </c>
    </row>
    <row r="835" spans="1:27" s="2" customFormat="1" ht="11.25" customHeight="1">
      <c r="A835" s="52"/>
      <c r="B835" s="182"/>
      <c r="C835" s="183"/>
      <c r="D835" s="184"/>
      <c r="E835" s="180"/>
      <c r="F835" s="185"/>
      <c r="G835" s="184"/>
      <c r="H835" s="186"/>
      <c r="I835" s="180"/>
      <c r="J835" s="180"/>
      <c r="K835" s="223">
        <f t="shared" si="125"/>
        <v>0</v>
      </c>
      <c r="L835" s="203"/>
      <c r="M835" s="169"/>
      <c r="N835" s="171">
        <f t="shared" si="128"/>
        <v>0</v>
      </c>
      <c r="O835" s="171">
        <f t="shared" si="129"/>
        <v>0</v>
      </c>
      <c r="P835" s="97">
        <f t="shared" si="122"/>
        <v>0</v>
      </c>
      <c r="Q835" s="192"/>
      <c r="R835" s="194"/>
      <c r="S835" s="8">
        <f t="shared" si="126"/>
        <v>0</v>
      </c>
      <c r="T835" s="8">
        <f t="shared" si="126"/>
        <v>0</v>
      </c>
      <c r="U835" s="8">
        <f t="shared" si="123"/>
        <v>0</v>
      </c>
      <c r="V835" s="8">
        <f t="shared" si="124"/>
        <v>0</v>
      </c>
      <c r="AA835" s="34">
        <f t="shared" si="127"/>
        <v>0</v>
      </c>
    </row>
    <row r="836" spans="1:27" s="2" customFormat="1" ht="11.25" customHeight="1">
      <c r="A836" s="52"/>
      <c r="B836" s="182"/>
      <c r="C836" s="183"/>
      <c r="D836" s="184"/>
      <c r="E836" s="180"/>
      <c r="F836" s="185"/>
      <c r="G836" s="184"/>
      <c r="H836" s="186"/>
      <c r="I836" s="180"/>
      <c r="J836" s="180"/>
      <c r="K836" s="223">
        <f t="shared" si="125"/>
        <v>0</v>
      </c>
      <c r="L836" s="203"/>
      <c r="M836" s="169"/>
      <c r="N836" s="171">
        <f t="shared" si="128"/>
        <v>0</v>
      </c>
      <c r="O836" s="171">
        <f t="shared" si="129"/>
        <v>0</v>
      </c>
      <c r="P836" s="97">
        <f t="shared" si="122"/>
        <v>0</v>
      </c>
      <c r="Q836" s="192"/>
      <c r="R836" s="194"/>
      <c r="S836" s="8">
        <f t="shared" si="126"/>
        <v>0</v>
      </c>
      <c r="T836" s="8">
        <f t="shared" si="126"/>
        <v>0</v>
      </c>
      <c r="U836" s="8">
        <f t="shared" si="123"/>
        <v>0</v>
      </c>
      <c r="V836" s="8">
        <f t="shared" si="124"/>
        <v>0</v>
      </c>
      <c r="AA836" s="34">
        <f t="shared" si="127"/>
        <v>0</v>
      </c>
    </row>
    <row r="837" spans="1:27" s="2" customFormat="1" ht="11.25" customHeight="1">
      <c r="A837" s="52"/>
      <c r="B837" s="182"/>
      <c r="C837" s="183"/>
      <c r="D837" s="184"/>
      <c r="E837" s="180"/>
      <c r="F837" s="185"/>
      <c r="G837" s="184"/>
      <c r="H837" s="186"/>
      <c r="I837" s="180"/>
      <c r="J837" s="180"/>
      <c r="K837" s="223">
        <f t="shared" si="125"/>
        <v>0</v>
      </c>
      <c r="L837" s="203"/>
      <c r="M837" s="169"/>
      <c r="N837" s="171">
        <f t="shared" si="128"/>
        <v>0</v>
      </c>
      <c r="O837" s="171">
        <f t="shared" si="129"/>
        <v>0</v>
      </c>
      <c r="P837" s="97">
        <f t="shared" si="122"/>
        <v>0</v>
      </c>
      <c r="Q837" s="192"/>
      <c r="R837" s="194"/>
      <c r="S837" s="8">
        <f t="shared" si="126"/>
        <v>0</v>
      </c>
      <c r="T837" s="8">
        <f t="shared" si="126"/>
        <v>0</v>
      </c>
      <c r="U837" s="8">
        <f t="shared" si="123"/>
        <v>0</v>
      </c>
      <c r="V837" s="8">
        <f t="shared" si="124"/>
        <v>0</v>
      </c>
      <c r="AA837" s="34">
        <f t="shared" si="127"/>
        <v>0</v>
      </c>
    </row>
    <row r="838" spans="1:27" s="2" customFormat="1" ht="11.25" customHeight="1">
      <c r="A838" s="52"/>
      <c r="B838" s="182"/>
      <c r="C838" s="183"/>
      <c r="D838" s="184"/>
      <c r="E838" s="180"/>
      <c r="F838" s="185"/>
      <c r="G838" s="184"/>
      <c r="H838" s="186"/>
      <c r="I838" s="180"/>
      <c r="J838" s="180"/>
      <c r="K838" s="223">
        <f t="shared" si="125"/>
        <v>0</v>
      </c>
      <c r="L838" s="203"/>
      <c r="M838" s="169"/>
      <c r="N838" s="171">
        <f t="shared" si="128"/>
        <v>0</v>
      </c>
      <c r="O838" s="171">
        <f t="shared" si="129"/>
        <v>0</v>
      </c>
      <c r="P838" s="97">
        <f t="shared" si="122"/>
        <v>0</v>
      </c>
      <c r="Q838" s="192"/>
      <c r="R838" s="194"/>
      <c r="S838" s="8">
        <f t="shared" si="126"/>
        <v>0</v>
      </c>
      <c r="T838" s="8">
        <f t="shared" si="126"/>
        <v>0</v>
      </c>
      <c r="U838" s="8">
        <f t="shared" si="123"/>
        <v>0</v>
      </c>
      <c r="V838" s="8">
        <f t="shared" si="124"/>
        <v>0</v>
      </c>
      <c r="AA838" s="34">
        <f t="shared" si="127"/>
        <v>0</v>
      </c>
    </row>
    <row r="839" spans="1:27" s="2" customFormat="1" ht="11.25" customHeight="1">
      <c r="A839" s="52"/>
      <c r="B839" s="182"/>
      <c r="C839" s="183"/>
      <c r="D839" s="184"/>
      <c r="E839" s="180"/>
      <c r="F839" s="185"/>
      <c r="G839" s="184"/>
      <c r="H839" s="186"/>
      <c r="I839" s="180"/>
      <c r="J839" s="180"/>
      <c r="K839" s="223">
        <f t="shared" si="125"/>
        <v>0</v>
      </c>
      <c r="L839" s="203"/>
      <c r="M839" s="169"/>
      <c r="N839" s="171">
        <f t="shared" si="128"/>
        <v>0</v>
      </c>
      <c r="O839" s="171">
        <f t="shared" si="129"/>
        <v>0</v>
      </c>
      <c r="P839" s="97">
        <f t="shared" si="122"/>
        <v>0</v>
      </c>
      <c r="Q839" s="192"/>
      <c r="R839" s="194"/>
      <c r="S839" s="8">
        <f t="shared" si="126"/>
        <v>0</v>
      </c>
      <c r="T839" s="8">
        <f t="shared" si="126"/>
        <v>0</v>
      </c>
      <c r="U839" s="8">
        <f t="shared" si="123"/>
        <v>0</v>
      </c>
      <c r="V839" s="8">
        <f t="shared" si="124"/>
        <v>0</v>
      </c>
      <c r="AA839" s="34">
        <f t="shared" si="127"/>
        <v>0</v>
      </c>
    </row>
    <row r="840" spans="1:27" s="2" customFormat="1" ht="11.25" customHeight="1">
      <c r="A840" s="52"/>
      <c r="B840" s="187"/>
      <c r="C840" s="183"/>
      <c r="D840" s="184"/>
      <c r="E840" s="180"/>
      <c r="F840" s="185"/>
      <c r="G840" s="184"/>
      <c r="H840" s="186"/>
      <c r="I840" s="180"/>
      <c r="J840" s="180"/>
      <c r="K840" s="223">
        <f t="shared" si="125"/>
        <v>0</v>
      </c>
      <c r="L840" s="203"/>
      <c r="M840" s="169"/>
      <c r="N840" s="171">
        <f t="shared" si="128"/>
        <v>0</v>
      </c>
      <c r="O840" s="171">
        <f t="shared" si="129"/>
        <v>0</v>
      </c>
      <c r="P840" s="97">
        <f t="shared" si="122"/>
        <v>0</v>
      </c>
      <c r="Q840" s="192"/>
      <c r="R840" s="194"/>
      <c r="S840" s="8">
        <f t="shared" si="126"/>
        <v>0</v>
      </c>
      <c r="T840" s="8">
        <f t="shared" si="126"/>
        <v>0</v>
      </c>
      <c r="U840" s="8">
        <f t="shared" si="123"/>
        <v>0</v>
      </c>
      <c r="V840" s="8">
        <f t="shared" si="124"/>
        <v>0</v>
      </c>
      <c r="AA840" s="34">
        <f t="shared" si="127"/>
        <v>0</v>
      </c>
    </row>
    <row r="841" spans="1:27" s="2" customFormat="1" ht="11.25" customHeight="1">
      <c r="A841" s="52"/>
      <c r="B841" s="182"/>
      <c r="C841" s="183"/>
      <c r="D841" s="184"/>
      <c r="E841" s="180"/>
      <c r="F841" s="185"/>
      <c r="G841" s="184"/>
      <c r="H841" s="186"/>
      <c r="I841" s="180"/>
      <c r="J841" s="180"/>
      <c r="K841" s="223">
        <f t="shared" si="125"/>
        <v>0</v>
      </c>
      <c r="L841" s="203"/>
      <c r="M841" s="169"/>
      <c r="N841" s="171">
        <f t="shared" si="128"/>
        <v>0</v>
      </c>
      <c r="O841" s="171">
        <f t="shared" si="129"/>
        <v>0</v>
      </c>
      <c r="P841" s="97">
        <f t="shared" si="122"/>
        <v>0</v>
      </c>
      <c r="Q841" s="192"/>
      <c r="R841" s="194"/>
      <c r="S841" s="8">
        <f t="shared" si="126"/>
        <v>0</v>
      </c>
      <c r="T841" s="8">
        <f t="shared" si="126"/>
        <v>0</v>
      </c>
      <c r="U841" s="8">
        <f t="shared" si="123"/>
        <v>0</v>
      </c>
      <c r="V841" s="8">
        <f t="shared" si="124"/>
        <v>0</v>
      </c>
      <c r="AA841" s="34">
        <f t="shared" si="127"/>
        <v>0</v>
      </c>
    </row>
    <row r="842" spans="1:27" s="2" customFormat="1" ht="11.25" customHeight="1">
      <c r="A842" s="52"/>
      <c r="B842" s="182"/>
      <c r="C842" s="183"/>
      <c r="D842" s="184"/>
      <c r="E842" s="180"/>
      <c r="F842" s="185"/>
      <c r="G842" s="184"/>
      <c r="H842" s="186"/>
      <c r="I842" s="180"/>
      <c r="J842" s="180"/>
      <c r="K842" s="223">
        <f t="shared" si="125"/>
        <v>0</v>
      </c>
      <c r="L842" s="203"/>
      <c r="M842" s="169"/>
      <c r="N842" s="171">
        <f t="shared" si="128"/>
        <v>0</v>
      </c>
      <c r="O842" s="171">
        <f t="shared" si="129"/>
        <v>0</v>
      </c>
      <c r="P842" s="97">
        <f t="shared" si="122"/>
        <v>0</v>
      </c>
      <c r="Q842" s="192"/>
      <c r="R842" s="194"/>
      <c r="S842" s="8">
        <f t="shared" si="126"/>
        <v>0</v>
      </c>
      <c r="T842" s="8">
        <f t="shared" si="126"/>
        <v>0</v>
      </c>
      <c r="U842" s="8">
        <f t="shared" si="123"/>
        <v>0</v>
      </c>
      <c r="V842" s="8">
        <f t="shared" si="124"/>
        <v>0</v>
      </c>
      <c r="AA842" s="34">
        <f t="shared" si="127"/>
        <v>0</v>
      </c>
    </row>
    <row r="843" spans="1:27" s="2" customFormat="1" ht="11.25" customHeight="1">
      <c r="A843" s="52"/>
      <c r="B843" s="182"/>
      <c r="C843" s="183"/>
      <c r="D843" s="184"/>
      <c r="E843" s="180"/>
      <c r="F843" s="185"/>
      <c r="G843" s="184"/>
      <c r="H843" s="186"/>
      <c r="I843" s="180"/>
      <c r="J843" s="180"/>
      <c r="K843" s="223">
        <f t="shared" si="125"/>
        <v>0</v>
      </c>
      <c r="L843" s="203"/>
      <c r="M843" s="169"/>
      <c r="N843" s="171">
        <f t="shared" si="128"/>
        <v>0</v>
      </c>
      <c r="O843" s="171">
        <f t="shared" si="129"/>
        <v>0</v>
      </c>
      <c r="P843" s="97">
        <f t="shared" si="122"/>
        <v>0</v>
      </c>
      <c r="Q843" s="192"/>
      <c r="R843" s="194"/>
      <c r="S843" s="8">
        <f t="shared" si="126"/>
        <v>0</v>
      </c>
      <c r="T843" s="8">
        <f t="shared" si="126"/>
        <v>0</v>
      </c>
      <c r="U843" s="8">
        <f t="shared" si="123"/>
        <v>0</v>
      </c>
      <c r="V843" s="8">
        <f t="shared" si="124"/>
        <v>0</v>
      </c>
      <c r="AA843" s="34">
        <f t="shared" si="127"/>
        <v>0</v>
      </c>
    </row>
    <row r="844" spans="1:27" s="2" customFormat="1" ht="11.25" customHeight="1">
      <c r="A844" s="52"/>
      <c r="B844" s="187"/>
      <c r="C844" s="183"/>
      <c r="D844" s="184"/>
      <c r="E844" s="180"/>
      <c r="F844" s="185"/>
      <c r="G844" s="184"/>
      <c r="H844" s="186"/>
      <c r="I844" s="180"/>
      <c r="J844" s="180"/>
      <c r="K844" s="223">
        <f t="shared" si="125"/>
        <v>0</v>
      </c>
      <c r="L844" s="203"/>
      <c r="M844" s="169"/>
      <c r="N844" s="171">
        <f t="shared" si="128"/>
        <v>0</v>
      </c>
      <c r="O844" s="171">
        <f t="shared" si="129"/>
        <v>0</v>
      </c>
      <c r="P844" s="97">
        <f t="shared" si="122"/>
        <v>0</v>
      </c>
      <c r="Q844" s="192"/>
      <c r="R844" s="194"/>
      <c r="S844" s="8">
        <f t="shared" si="126"/>
        <v>0</v>
      </c>
      <c r="T844" s="8">
        <f t="shared" si="126"/>
        <v>0</v>
      </c>
      <c r="U844" s="8">
        <f t="shared" si="123"/>
        <v>0</v>
      </c>
      <c r="V844" s="8">
        <f t="shared" si="124"/>
        <v>0</v>
      </c>
      <c r="AA844" s="34">
        <f t="shared" si="127"/>
        <v>0</v>
      </c>
    </row>
    <row r="845" spans="1:27" s="2" customFormat="1" ht="11.25" customHeight="1">
      <c r="A845" s="52"/>
      <c r="B845" s="182"/>
      <c r="C845" s="183"/>
      <c r="D845" s="184"/>
      <c r="E845" s="180"/>
      <c r="F845" s="185"/>
      <c r="G845" s="184"/>
      <c r="H845" s="186"/>
      <c r="I845" s="180"/>
      <c r="J845" s="180"/>
      <c r="K845" s="223">
        <f t="shared" si="125"/>
        <v>0</v>
      </c>
      <c r="L845" s="203"/>
      <c r="M845" s="169"/>
      <c r="N845" s="171">
        <f t="shared" si="128"/>
        <v>0</v>
      </c>
      <c r="O845" s="171">
        <f t="shared" si="129"/>
        <v>0</v>
      </c>
      <c r="P845" s="97">
        <f t="shared" si="122"/>
        <v>0</v>
      </c>
      <c r="Q845" s="192"/>
      <c r="R845" s="194"/>
      <c r="S845" s="8">
        <f t="shared" si="126"/>
        <v>0</v>
      </c>
      <c r="T845" s="8">
        <f t="shared" si="126"/>
        <v>0</v>
      </c>
      <c r="U845" s="8">
        <f t="shared" si="123"/>
        <v>0</v>
      </c>
      <c r="V845" s="8">
        <f t="shared" si="124"/>
        <v>0</v>
      </c>
      <c r="AA845" s="34">
        <f t="shared" si="127"/>
        <v>0</v>
      </c>
    </row>
    <row r="846" spans="1:27" s="2" customFormat="1" ht="11.25" customHeight="1">
      <c r="A846" s="52"/>
      <c r="B846" s="182"/>
      <c r="C846" s="183"/>
      <c r="D846" s="184"/>
      <c r="E846" s="180"/>
      <c r="F846" s="185"/>
      <c r="G846" s="184"/>
      <c r="H846" s="186"/>
      <c r="I846" s="180"/>
      <c r="J846" s="180"/>
      <c r="K846" s="223">
        <f t="shared" si="125"/>
        <v>0</v>
      </c>
      <c r="L846" s="203"/>
      <c r="M846" s="169"/>
      <c r="N846" s="171">
        <f t="shared" si="128"/>
        <v>0</v>
      </c>
      <c r="O846" s="171">
        <f t="shared" si="129"/>
        <v>0</v>
      </c>
      <c r="P846" s="97">
        <f t="shared" si="122"/>
        <v>0</v>
      </c>
      <c r="Q846" s="192"/>
      <c r="R846" s="194"/>
      <c r="S846" s="8">
        <f t="shared" si="126"/>
        <v>0</v>
      </c>
      <c r="T846" s="8">
        <f t="shared" si="126"/>
        <v>0</v>
      </c>
      <c r="U846" s="8">
        <f t="shared" si="123"/>
        <v>0</v>
      </c>
      <c r="V846" s="8">
        <f t="shared" si="124"/>
        <v>0</v>
      </c>
      <c r="AA846" s="34">
        <f t="shared" si="127"/>
        <v>0</v>
      </c>
    </row>
    <row r="847" spans="1:27" s="2" customFormat="1" ht="11.25" customHeight="1">
      <c r="A847" s="52"/>
      <c r="B847" s="182"/>
      <c r="C847" s="183"/>
      <c r="D847" s="184"/>
      <c r="E847" s="180"/>
      <c r="F847" s="185"/>
      <c r="G847" s="184"/>
      <c r="H847" s="186"/>
      <c r="I847" s="180"/>
      <c r="J847" s="180"/>
      <c r="K847" s="223">
        <f t="shared" si="125"/>
        <v>0</v>
      </c>
      <c r="L847" s="203"/>
      <c r="M847" s="169"/>
      <c r="N847" s="171">
        <f t="shared" si="128"/>
        <v>0</v>
      </c>
      <c r="O847" s="171">
        <f t="shared" si="129"/>
        <v>0</v>
      </c>
      <c r="P847" s="97">
        <f t="shared" si="122"/>
        <v>0</v>
      </c>
      <c r="Q847" s="192"/>
      <c r="R847" s="194"/>
      <c r="S847" s="8">
        <f t="shared" si="126"/>
        <v>0</v>
      </c>
      <c r="T847" s="8">
        <f t="shared" si="126"/>
        <v>0</v>
      </c>
      <c r="U847" s="8">
        <f t="shared" si="123"/>
        <v>0</v>
      </c>
      <c r="V847" s="8">
        <f t="shared" si="124"/>
        <v>0</v>
      </c>
      <c r="AA847" s="34">
        <f t="shared" si="127"/>
        <v>0</v>
      </c>
    </row>
    <row r="848" spans="1:27" s="8" customFormat="1" ht="11.25" customHeight="1">
      <c r="A848" s="41"/>
      <c r="B848" s="188"/>
      <c r="C848" s="189"/>
      <c r="D848" s="190"/>
      <c r="E848" s="181"/>
      <c r="F848" s="185"/>
      <c r="G848" s="184"/>
      <c r="H848" s="186"/>
      <c r="I848" s="181"/>
      <c r="J848" s="181"/>
      <c r="K848" s="223">
        <f t="shared" si="125"/>
        <v>0</v>
      </c>
      <c r="L848" s="204"/>
      <c r="M848" s="170"/>
      <c r="N848" s="171">
        <f t="shared" si="128"/>
        <v>0</v>
      </c>
      <c r="O848" s="171">
        <f t="shared" si="129"/>
        <v>0</v>
      </c>
      <c r="P848" s="97">
        <f t="shared" si="122"/>
        <v>0</v>
      </c>
      <c r="Q848" s="192"/>
      <c r="R848" s="193"/>
      <c r="S848" s="8">
        <f t="shared" si="126"/>
        <v>0</v>
      </c>
      <c r="T848" s="8">
        <f t="shared" si="126"/>
        <v>0</v>
      </c>
      <c r="U848" s="8">
        <f t="shared" si="123"/>
        <v>0</v>
      </c>
      <c r="V848" s="8">
        <f t="shared" si="124"/>
        <v>0</v>
      </c>
      <c r="AA848" s="34">
        <f t="shared" si="127"/>
        <v>0</v>
      </c>
    </row>
    <row r="849" spans="1:27" s="2" customFormat="1" ht="11.25" customHeight="1">
      <c r="A849" s="52"/>
      <c r="B849" s="187"/>
      <c r="C849" s="183"/>
      <c r="D849" s="184"/>
      <c r="E849" s="180"/>
      <c r="F849" s="185"/>
      <c r="G849" s="184"/>
      <c r="H849" s="186"/>
      <c r="I849" s="180"/>
      <c r="J849" s="180"/>
      <c r="K849" s="223">
        <f t="shared" si="125"/>
        <v>0</v>
      </c>
      <c r="L849" s="203"/>
      <c r="M849" s="169"/>
      <c r="N849" s="171">
        <f t="shared" si="128"/>
        <v>0</v>
      </c>
      <c r="O849" s="171">
        <f t="shared" si="129"/>
        <v>0</v>
      </c>
      <c r="P849" s="97">
        <f t="shared" si="122"/>
        <v>0</v>
      </c>
      <c r="Q849" s="192"/>
      <c r="R849" s="194"/>
      <c r="S849" s="8">
        <f t="shared" si="126"/>
        <v>0</v>
      </c>
      <c r="T849" s="8">
        <f t="shared" si="126"/>
        <v>0</v>
      </c>
      <c r="U849" s="8">
        <f t="shared" si="123"/>
        <v>0</v>
      </c>
      <c r="V849" s="8">
        <f t="shared" si="124"/>
        <v>0</v>
      </c>
      <c r="AA849" s="34">
        <f t="shared" si="127"/>
        <v>0</v>
      </c>
    </row>
    <row r="850" spans="1:27" s="2" customFormat="1" ht="11.25" customHeight="1">
      <c r="A850" s="52"/>
      <c r="B850" s="182"/>
      <c r="C850" s="183"/>
      <c r="D850" s="184"/>
      <c r="E850" s="180"/>
      <c r="F850" s="185"/>
      <c r="G850" s="184"/>
      <c r="H850" s="186"/>
      <c r="I850" s="180"/>
      <c r="J850" s="180"/>
      <c r="K850" s="223">
        <f t="shared" si="125"/>
        <v>0</v>
      </c>
      <c r="L850" s="203"/>
      <c r="M850" s="169"/>
      <c r="N850" s="171">
        <f t="shared" si="128"/>
        <v>0</v>
      </c>
      <c r="O850" s="171">
        <f t="shared" si="129"/>
        <v>0</v>
      </c>
      <c r="P850" s="97">
        <f t="shared" si="122"/>
        <v>0</v>
      </c>
      <c r="Q850" s="192"/>
      <c r="R850" s="194"/>
      <c r="S850" s="8">
        <f t="shared" si="126"/>
        <v>0</v>
      </c>
      <c r="T850" s="8">
        <f t="shared" si="126"/>
        <v>0</v>
      </c>
      <c r="U850" s="8">
        <f t="shared" si="123"/>
        <v>0</v>
      </c>
      <c r="V850" s="8">
        <f t="shared" si="124"/>
        <v>0</v>
      </c>
      <c r="AA850" s="34">
        <f t="shared" si="127"/>
        <v>0</v>
      </c>
    </row>
    <row r="851" spans="1:27" s="2" customFormat="1" ht="11.25" customHeight="1">
      <c r="A851" s="52"/>
      <c r="B851" s="182"/>
      <c r="C851" s="183"/>
      <c r="D851" s="184"/>
      <c r="E851" s="180"/>
      <c r="F851" s="185"/>
      <c r="G851" s="184"/>
      <c r="H851" s="186"/>
      <c r="I851" s="180"/>
      <c r="J851" s="180"/>
      <c r="K851" s="223">
        <f t="shared" si="125"/>
        <v>0</v>
      </c>
      <c r="L851" s="203"/>
      <c r="M851" s="169"/>
      <c r="N851" s="171">
        <f t="shared" si="128"/>
        <v>0</v>
      </c>
      <c r="O851" s="171">
        <f t="shared" si="129"/>
        <v>0</v>
      </c>
      <c r="P851" s="97">
        <f t="shared" si="122"/>
        <v>0</v>
      </c>
      <c r="Q851" s="192"/>
      <c r="R851" s="194"/>
      <c r="S851" s="8">
        <f t="shared" si="126"/>
        <v>0</v>
      </c>
      <c r="T851" s="8">
        <f t="shared" si="126"/>
        <v>0</v>
      </c>
      <c r="U851" s="8">
        <f t="shared" si="123"/>
        <v>0</v>
      </c>
      <c r="V851" s="8">
        <f t="shared" si="124"/>
        <v>0</v>
      </c>
      <c r="AA851" s="34">
        <f t="shared" si="127"/>
        <v>0</v>
      </c>
    </row>
    <row r="852" spans="1:27" s="2" customFormat="1" ht="11.25" customHeight="1">
      <c r="A852" s="52"/>
      <c r="B852" s="182"/>
      <c r="C852" s="183"/>
      <c r="D852" s="184"/>
      <c r="E852" s="180"/>
      <c r="F852" s="185"/>
      <c r="G852" s="184"/>
      <c r="H852" s="186"/>
      <c r="I852" s="180"/>
      <c r="J852" s="180"/>
      <c r="K852" s="223">
        <f t="shared" si="125"/>
        <v>0</v>
      </c>
      <c r="L852" s="203"/>
      <c r="M852" s="169"/>
      <c r="N852" s="171">
        <f t="shared" si="128"/>
        <v>0</v>
      </c>
      <c r="O852" s="171">
        <f t="shared" si="129"/>
        <v>0</v>
      </c>
      <c r="P852" s="97">
        <f t="shared" si="122"/>
        <v>0</v>
      </c>
      <c r="Q852" s="192"/>
      <c r="R852" s="194"/>
      <c r="S852" s="8">
        <f t="shared" si="126"/>
        <v>0</v>
      </c>
      <c r="T852" s="8">
        <f t="shared" si="126"/>
        <v>0</v>
      </c>
      <c r="U852" s="8">
        <f t="shared" si="123"/>
        <v>0</v>
      </c>
      <c r="V852" s="8">
        <f t="shared" si="124"/>
        <v>0</v>
      </c>
      <c r="AA852" s="34">
        <f t="shared" si="127"/>
        <v>0</v>
      </c>
    </row>
    <row r="853" spans="1:27" s="8" customFormat="1" ht="11.25" customHeight="1" thickBot="1">
      <c r="A853" s="41"/>
      <c r="B853" s="85"/>
      <c r="C853" s="68"/>
      <c r="D853" s="228"/>
      <c r="E853" s="116"/>
      <c r="F853" s="234"/>
      <c r="G853" s="235"/>
      <c r="H853" s="236"/>
      <c r="I853" s="116"/>
      <c r="J853" s="116"/>
      <c r="K853" s="233">
        <f t="shared" si="125"/>
        <v>0</v>
      </c>
      <c r="L853" s="231"/>
      <c r="M853" s="116"/>
      <c r="N853" s="97">
        <f t="shared" si="128"/>
        <v>0</v>
      </c>
      <c r="O853" s="97">
        <f t="shared" si="129"/>
        <v>0</v>
      </c>
      <c r="P853" s="97">
        <f t="shared" si="122"/>
        <v>0</v>
      </c>
      <c r="Q853" s="97"/>
      <c r="R853" s="232"/>
      <c r="S853" s="8">
        <f t="shared" si="126"/>
        <v>0</v>
      </c>
      <c r="T853" s="8">
        <f t="shared" si="126"/>
        <v>0</v>
      </c>
      <c r="U853" s="8">
        <f t="shared" si="123"/>
        <v>0</v>
      </c>
      <c r="V853" s="8">
        <f t="shared" si="124"/>
        <v>0</v>
      </c>
      <c r="AA853" s="34">
        <f>AA854</f>
        <v>1</v>
      </c>
    </row>
    <row r="854" spans="1:27" s="8" customFormat="1" ht="15" thickBot="1" thickTop="1">
      <c r="A854" s="42"/>
      <c r="B854" s="18" t="s">
        <v>2227</v>
      </c>
      <c r="C854" s="67"/>
      <c r="D854" s="118"/>
      <c r="E854" s="119"/>
      <c r="F854" s="120"/>
      <c r="G854" s="121"/>
      <c r="H854" s="122"/>
      <c r="I854" s="30">
        <f>SUBTOTAL(9,I823:I853)</f>
        <v>0</v>
      </c>
      <c r="J854" s="30">
        <f>SUBTOTAL(9,J823:J853)</f>
        <v>0</v>
      </c>
      <c r="K854" s="217">
        <f>SUBTOTAL(9,K823:K853)</f>
        <v>0</v>
      </c>
      <c r="L854" s="30">
        <f>SUM(L825:L853)</f>
        <v>0</v>
      </c>
      <c r="M854" s="30">
        <f>SUM(M825:M853)</f>
        <v>0</v>
      </c>
      <c r="N854" s="30">
        <f>SUBTOTAL(9,N823:N853)</f>
        <v>0</v>
      </c>
      <c r="O854" s="30">
        <f>SUBTOTAL(9,O823:O853)</f>
        <v>0</v>
      </c>
      <c r="P854" s="168">
        <f>SUBTOTAL(9,P823:P853)</f>
        <v>0</v>
      </c>
      <c r="Q854" s="81"/>
      <c r="R854" s="43"/>
      <c r="S854" s="8">
        <f>IF(I854&gt;0,1,0)</f>
        <v>0</v>
      </c>
      <c r="T854" s="8">
        <f t="shared" si="126"/>
        <v>0</v>
      </c>
      <c r="U854" s="8">
        <f>IF(N854&gt;0,1,0)</f>
        <v>0</v>
      </c>
      <c r="V854" s="8">
        <f>IF(O854&gt;0,1,0)</f>
        <v>0</v>
      </c>
      <c r="AA854" s="8">
        <f>IF(SUM(AA825:AA852)&gt;0,1,0)</f>
        <v>1</v>
      </c>
    </row>
    <row r="855" spans="1:27" s="8" customFormat="1" ht="11.25" customHeight="1" thickTop="1">
      <c r="A855" s="44"/>
      <c r="B855" s="15"/>
      <c r="C855" s="68"/>
      <c r="D855" s="76"/>
      <c r="E855" s="28"/>
      <c r="F855" s="65"/>
      <c r="G855" s="76"/>
      <c r="H855" s="113"/>
      <c r="I855" s="28"/>
      <c r="J855" s="28"/>
      <c r="K855" s="214"/>
      <c r="L855" s="201"/>
      <c r="M855" s="28"/>
      <c r="N855" s="95"/>
      <c r="O855" s="95"/>
      <c r="P855" s="95"/>
      <c r="Q855" s="79"/>
      <c r="R855" s="10"/>
      <c r="S855" s="11"/>
      <c r="U855" s="11"/>
      <c r="AA855" s="8">
        <f>+AA854</f>
        <v>1</v>
      </c>
    </row>
    <row r="856" spans="1:27" s="8" customFormat="1" ht="14.25">
      <c r="A856" s="46" t="s">
        <v>2130</v>
      </c>
      <c r="B856" s="146" t="s">
        <v>2131</v>
      </c>
      <c r="C856" s="147"/>
      <c r="D856" s="148"/>
      <c r="E856" s="47"/>
      <c r="F856" s="147"/>
      <c r="G856" s="148"/>
      <c r="H856" s="149"/>
      <c r="I856" s="47"/>
      <c r="J856" s="47"/>
      <c r="K856" s="225"/>
      <c r="L856" s="210"/>
      <c r="M856" s="47"/>
      <c r="N856" s="98"/>
      <c r="O856" s="98"/>
      <c r="P856" s="98"/>
      <c r="Q856" s="47"/>
      <c r="R856" s="150"/>
      <c r="S856" s="12"/>
      <c r="U856" s="12"/>
      <c r="AA856" s="8">
        <f>+AA906</f>
        <v>1</v>
      </c>
    </row>
    <row r="857" spans="1:27" s="8" customFormat="1" ht="11.25" customHeight="1">
      <c r="A857" s="41"/>
      <c r="B857" s="85"/>
      <c r="C857" s="68"/>
      <c r="D857" s="228"/>
      <c r="E857" s="116"/>
      <c r="F857" s="68"/>
      <c r="G857" s="228"/>
      <c r="H857" s="229"/>
      <c r="I857" s="116"/>
      <c r="J857" s="116">
        <f>K857</f>
        <v>0</v>
      </c>
      <c r="K857" s="233"/>
      <c r="L857" s="231"/>
      <c r="M857" s="116"/>
      <c r="N857" s="97"/>
      <c r="O857" s="95">
        <f aca="true" t="shared" si="130" ref="O857:O888">P857</f>
        <v>0</v>
      </c>
      <c r="P857" s="97">
        <f aca="true" t="shared" si="131" ref="P857:P888">K857-M857-L857</f>
        <v>0</v>
      </c>
      <c r="Q857" s="97"/>
      <c r="R857" s="232"/>
      <c r="S857" s="11"/>
      <c r="U857" s="11"/>
      <c r="AA857" s="34">
        <f>AA856</f>
        <v>1</v>
      </c>
    </row>
    <row r="858" spans="1:27" s="8" customFormat="1" ht="11.25" customHeight="1">
      <c r="A858" s="40"/>
      <c r="B858" s="188" t="s">
        <v>2179</v>
      </c>
      <c r="C858" s="191"/>
      <c r="D858" s="190"/>
      <c r="E858" s="181"/>
      <c r="F858" s="185"/>
      <c r="G858" s="184"/>
      <c r="H858" s="186"/>
      <c r="I858" s="28"/>
      <c r="J858" s="28">
        <f aca="true" t="shared" si="132" ref="J858:J905">K858</f>
        <v>0</v>
      </c>
      <c r="K858" s="216"/>
      <c r="L858" s="204"/>
      <c r="M858" s="170"/>
      <c r="N858" s="97"/>
      <c r="O858" s="95">
        <f t="shared" si="130"/>
        <v>0</v>
      </c>
      <c r="P858" s="97">
        <f t="shared" si="131"/>
        <v>0</v>
      </c>
      <c r="Q858" s="192"/>
      <c r="R858" s="193"/>
      <c r="S858" s="12"/>
      <c r="U858" s="12"/>
      <c r="AA858" s="34">
        <f aca="true" t="shared" si="133" ref="AA858:AA888">IF(OR(B858&lt;&gt;0,C858&lt;&gt;0),1,0)</f>
        <v>1</v>
      </c>
    </row>
    <row r="859" spans="1:27" s="2" customFormat="1" ht="11.25" customHeight="1">
      <c r="A859" s="52"/>
      <c r="B859" s="182"/>
      <c r="C859" s="183"/>
      <c r="D859" s="184"/>
      <c r="E859" s="180"/>
      <c r="F859" s="185"/>
      <c r="G859" s="184"/>
      <c r="H859" s="186"/>
      <c r="I859" s="28"/>
      <c r="J859" s="28">
        <f t="shared" si="132"/>
        <v>0</v>
      </c>
      <c r="K859" s="216"/>
      <c r="L859" s="203"/>
      <c r="M859" s="169"/>
      <c r="N859" s="97"/>
      <c r="O859" s="95">
        <f t="shared" si="130"/>
        <v>0</v>
      </c>
      <c r="P859" s="97">
        <f t="shared" si="131"/>
        <v>0</v>
      </c>
      <c r="Q859" s="192"/>
      <c r="R859" s="194"/>
      <c r="S859" s="3"/>
      <c r="T859" s="112"/>
      <c r="U859" s="3"/>
      <c r="AA859" s="34">
        <f t="shared" si="133"/>
        <v>0</v>
      </c>
    </row>
    <row r="860" spans="1:27" s="2" customFormat="1" ht="11.25" customHeight="1">
      <c r="A860" s="52"/>
      <c r="B860" s="182"/>
      <c r="C860" s="183"/>
      <c r="D860" s="184"/>
      <c r="E860" s="180"/>
      <c r="F860" s="185"/>
      <c r="G860" s="184"/>
      <c r="H860" s="186"/>
      <c r="I860" s="28"/>
      <c r="J860" s="28">
        <f t="shared" si="132"/>
        <v>0</v>
      </c>
      <c r="K860" s="216"/>
      <c r="L860" s="203"/>
      <c r="M860" s="169"/>
      <c r="N860" s="97"/>
      <c r="O860" s="95">
        <f t="shared" si="130"/>
        <v>0</v>
      </c>
      <c r="P860" s="97">
        <f t="shared" si="131"/>
        <v>0</v>
      </c>
      <c r="Q860" s="192"/>
      <c r="R860" s="194"/>
      <c r="S860" s="3"/>
      <c r="T860" s="112"/>
      <c r="U860" s="3"/>
      <c r="AA860" s="34">
        <f t="shared" si="133"/>
        <v>0</v>
      </c>
    </row>
    <row r="861" spans="1:27" s="2" customFormat="1" ht="11.25" customHeight="1">
      <c r="A861" s="52"/>
      <c r="B861" s="182"/>
      <c r="C861" s="183"/>
      <c r="D861" s="184"/>
      <c r="E861" s="180"/>
      <c r="F861" s="185"/>
      <c r="G861" s="184"/>
      <c r="H861" s="186"/>
      <c r="I861" s="28"/>
      <c r="J861" s="28">
        <f t="shared" si="132"/>
        <v>0</v>
      </c>
      <c r="K861" s="216"/>
      <c r="L861" s="203"/>
      <c r="M861" s="169"/>
      <c r="N861" s="97"/>
      <c r="O861" s="95">
        <f t="shared" si="130"/>
        <v>0</v>
      </c>
      <c r="P861" s="97">
        <f t="shared" si="131"/>
        <v>0</v>
      </c>
      <c r="Q861" s="192"/>
      <c r="R861" s="194"/>
      <c r="S861" s="3"/>
      <c r="T861" s="112"/>
      <c r="U861" s="3"/>
      <c r="AA861" s="34">
        <f t="shared" si="133"/>
        <v>0</v>
      </c>
    </row>
    <row r="862" spans="1:27" s="2" customFormat="1" ht="11.25" customHeight="1">
      <c r="A862" s="52"/>
      <c r="B862" s="187"/>
      <c r="C862" s="183"/>
      <c r="D862" s="184"/>
      <c r="E862" s="180"/>
      <c r="F862" s="185"/>
      <c r="G862" s="184"/>
      <c r="H862" s="186"/>
      <c r="I862" s="28"/>
      <c r="J862" s="28">
        <f t="shared" si="132"/>
        <v>0</v>
      </c>
      <c r="K862" s="216"/>
      <c r="L862" s="203"/>
      <c r="M862" s="169"/>
      <c r="N862" s="97"/>
      <c r="O862" s="95">
        <f t="shared" si="130"/>
        <v>0</v>
      </c>
      <c r="P862" s="97">
        <f t="shared" si="131"/>
        <v>0</v>
      </c>
      <c r="Q862" s="192"/>
      <c r="R862" s="194"/>
      <c r="S862" s="3"/>
      <c r="T862" s="112"/>
      <c r="U862" s="3"/>
      <c r="AA862" s="34">
        <f t="shared" si="133"/>
        <v>0</v>
      </c>
    </row>
    <row r="863" spans="1:27" s="2" customFormat="1" ht="11.25" customHeight="1">
      <c r="A863" s="52"/>
      <c r="B863" s="182"/>
      <c r="C863" s="183"/>
      <c r="D863" s="184"/>
      <c r="E863" s="180"/>
      <c r="F863" s="185"/>
      <c r="G863" s="184"/>
      <c r="H863" s="186"/>
      <c r="I863" s="28"/>
      <c r="J863" s="28">
        <f t="shared" si="132"/>
        <v>0</v>
      </c>
      <c r="K863" s="216"/>
      <c r="L863" s="203"/>
      <c r="M863" s="169"/>
      <c r="N863" s="97"/>
      <c r="O863" s="95">
        <f t="shared" si="130"/>
        <v>0</v>
      </c>
      <c r="P863" s="97">
        <f t="shared" si="131"/>
        <v>0</v>
      </c>
      <c r="Q863" s="192"/>
      <c r="R863" s="194"/>
      <c r="S863" s="3"/>
      <c r="T863" s="112"/>
      <c r="U863" s="3"/>
      <c r="AA863" s="34">
        <f t="shared" si="133"/>
        <v>0</v>
      </c>
    </row>
    <row r="864" spans="1:27" s="2" customFormat="1" ht="11.25" customHeight="1">
      <c r="A864" s="52"/>
      <c r="B864" s="182"/>
      <c r="C864" s="183"/>
      <c r="D864" s="184"/>
      <c r="E864" s="180"/>
      <c r="F864" s="185"/>
      <c r="G864" s="184"/>
      <c r="H864" s="186"/>
      <c r="I864" s="28"/>
      <c r="J864" s="28">
        <f t="shared" si="132"/>
        <v>0</v>
      </c>
      <c r="K864" s="216"/>
      <c r="L864" s="203"/>
      <c r="M864" s="169"/>
      <c r="N864" s="97"/>
      <c r="O864" s="95">
        <f t="shared" si="130"/>
        <v>0</v>
      </c>
      <c r="P864" s="97">
        <f t="shared" si="131"/>
        <v>0</v>
      </c>
      <c r="Q864" s="192"/>
      <c r="R864" s="194"/>
      <c r="S864" s="3"/>
      <c r="T864" s="112"/>
      <c r="U864" s="3"/>
      <c r="AA864" s="34">
        <f t="shared" si="133"/>
        <v>0</v>
      </c>
    </row>
    <row r="865" spans="1:27" s="2" customFormat="1" ht="11.25" customHeight="1">
      <c r="A865" s="52"/>
      <c r="B865" s="182"/>
      <c r="C865" s="183"/>
      <c r="D865" s="184"/>
      <c r="E865" s="180"/>
      <c r="F865" s="185"/>
      <c r="G865" s="184"/>
      <c r="H865" s="186"/>
      <c r="I865" s="28"/>
      <c r="J865" s="28">
        <f t="shared" si="132"/>
        <v>0</v>
      </c>
      <c r="K865" s="216"/>
      <c r="L865" s="203"/>
      <c r="M865" s="169"/>
      <c r="N865" s="97"/>
      <c r="O865" s="95">
        <f t="shared" si="130"/>
        <v>0</v>
      </c>
      <c r="P865" s="97">
        <f t="shared" si="131"/>
        <v>0</v>
      </c>
      <c r="Q865" s="192"/>
      <c r="R865" s="194"/>
      <c r="S865" s="3"/>
      <c r="T865" s="112"/>
      <c r="U865" s="3"/>
      <c r="AA865" s="34">
        <f t="shared" si="133"/>
        <v>0</v>
      </c>
    </row>
    <row r="866" spans="1:27" s="2" customFormat="1" ht="11.25" customHeight="1">
      <c r="A866" s="52"/>
      <c r="B866" s="187"/>
      <c r="C866" s="183"/>
      <c r="D866" s="184"/>
      <c r="E866" s="180"/>
      <c r="F866" s="185"/>
      <c r="G866" s="184"/>
      <c r="H866" s="186"/>
      <c r="I866" s="28"/>
      <c r="J866" s="28">
        <f t="shared" si="132"/>
        <v>0</v>
      </c>
      <c r="K866" s="216"/>
      <c r="L866" s="203"/>
      <c r="M866" s="169"/>
      <c r="N866" s="97"/>
      <c r="O866" s="95">
        <f t="shared" si="130"/>
        <v>0</v>
      </c>
      <c r="P866" s="97">
        <f t="shared" si="131"/>
        <v>0</v>
      </c>
      <c r="Q866" s="192"/>
      <c r="R866" s="194"/>
      <c r="S866" s="3"/>
      <c r="T866" s="112"/>
      <c r="U866" s="3"/>
      <c r="AA866" s="34">
        <f t="shared" si="133"/>
        <v>0</v>
      </c>
    </row>
    <row r="867" spans="1:27" s="2" customFormat="1" ht="11.25" customHeight="1">
      <c r="A867" s="52"/>
      <c r="B867" s="182"/>
      <c r="C867" s="183"/>
      <c r="D867" s="184"/>
      <c r="E867" s="180"/>
      <c r="F867" s="185"/>
      <c r="G867" s="184"/>
      <c r="H867" s="186"/>
      <c r="I867" s="28"/>
      <c r="J867" s="28">
        <f t="shared" si="132"/>
        <v>0</v>
      </c>
      <c r="K867" s="216"/>
      <c r="L867" s="203"/>
      <c r="M867" s="169"/>
      <c r="N867" s="97"/>
      <c r="O867" s="95">
        <f t="shared" si="130"/>
        <v>0</v>
      </c>
      <c r="P867" s="97">
        <f t="shared" si="131"/>
        <v>0</v>
      </c>
      <c r="Q867" s="192"/>
      <c r="R867" s="194"/>
      <c r="S867" s="3"/>
      <c r="T867" s="112"/>
      <c r="U867" s="3"/>
      <c r="AA867" s="34">
        <f t="shared" si="133"/>
        <v>0</v>
      </c>
    </row>
    <row r="868" spans="1:27" s="2" customFormat="1" ht="11.25" customHeight="1">
      <c r="A868" s="52"/>
      <c r="B868" s="182"/>
      <c r="C868" s="183"/>
      <c r="D868" s="184"/>
      <c r="E868" s="180"/>
      <c r="F868" s="185"/>
      <c r="G868" s="184"/>
      <c r="H868" s="186"/>
      <c r="I868" s="28"/>
      <c r="J868" s="28">
        <f t="shared" si="132"/>
        <v>0</v>
      </c>
      <c r="K868" s="216"/>
      <c r="L868" s="203"/>
      <c r="M868" s="169"/>
      <c r="N868" s="97"/>
      <c r="O868" s="95">
        <f t="shared" si="130"/>
        <v>0</v>
      </c>
      <c r="P868" s="97">
        <f t="shared" si="131"/>
        <v>0</v>
      </c>
      <c r="Q868" s="192"/>
      <c r="R868" s="194"/>
      <c r="S868" s="3"/>
      <c r="T868" s="112"/>
      <c r="U868" s="3"/>
      <c r="AA868" s="34">
        <f t="shared" si="133"/>
        <v>0</v>
      </c>
    </row>
    <row r="869" spans="1:27" s="2" customFormat="1" ht="11.25" customHeight="1">
      <c r="A869" s="52"/>
      <c r="B869" s="182"/>
      <c r="C869" s="183"/>
      <c r="D869" s="184"/>
      <c r="E869" s="180"/>
      <c r="F869" s="185"/>
      <c r="G869" s="184"/>
      <c r="H869" s="186"/>
      <c r="I869" s="28"/>
      <c r="J869" s="28">
        <f t="shared" si="132"/>
        <v>0</v>
      </c>
      <c r="K869" s="216"/>
      <c r="L869" s="203"/>
      <c r="M869" s="169"/>
      <c r="N869" s="97"/>
      <c r="O869" s="95">
        <f t="shared" si="130"/>
        <v>0</v>
      </c>
      <c r="P869" s="97">
        <f t="shared" si="131"/>
        <v>0</v>
      </c>
      <c r="Q869" s="192"/>
      <c r="R869" s="194"/>
      <c r="S869" s="3"/>
      <c r="T869" s="112"/>
      <c r="U869" s="3"/>
      <c r="AA869" s="34">
        <f t="shared" si="133"/>
        <v>0</v>
      </c>
    </row>
    <row r="870" spans="1:27" s="2" customFormat="1" ht="11.25" customHeight="1">
      <c r="A870" s="52"/>
      <c r="B870" s="182"/>
      <c r="C870" s="183"/>
      <c r="D870" s="184"/>
      <c r="E870" s="180"/>
      <c r="F870" s="185"/>
      <c r="G870" s="184"/>
      <c r="H870" s="186"/>
      <c r="I870" s="28"/>
      <c r="J870" s="28">
        <f t="shared" si="132"/>
        <v>0</v>
      </c>
      <c r="K870" s="216"/>
      <c r="L870" s="203"/>
      <c r="M870" s="169"/>
      <c r="N870" s="97"/>
      <c r="O870" s="95">
        <f t="shared" si="130"/>
        <v>0</v>
      </c>
      <c r="P870" s="97">
        <f t="shared" si="131"/>
        <v>0</v>
      </c>
      <c r="Q870" s="192"/>
      <c r="R870" s="194"/>
      <c r="S870" s="3"/>
      <c r="T870" s="112"/>
      <c r="U870" s="3"/>
      <c r="AA870" s="34">
        <f t="shared" si="133"/>
        <v>0</v>
      </c>
    </row>
    <row r="871" spans="1:27" s="2" customFormat="1" ht="11.25" customHeight="1">
      <c r="A871" s="52"/>
      <c r="B871" s="182"/>
      <c r="C871" s="183"/>
      <c r="D871" s="184"/>
      <c r="E871" s="180"/>
      <c r="F871" s="185"/>
      <c r="G871" s="184"/>
      <c r="H871" s="186"/>
      <c r="I871" s="28"/>
      <c r="J871" s="28">
        <f t="shared" si="132"/>
        <v>0</v>
      </c>
      <c r="K871" s="216"/>
      <c r="L871" s="203"/>
      <c r="M871" s="169"/>
      <c r="N871" s="97"/>
      <c r="O871" s="95">
        <f t="shared" si="130"/>
        <v>0</v>
      </c>
      <c r="P871" s="97">
        <f t="shared" si="131"/>
        <v>0</v>
      </c>
      <c r="Q871" s="192"/>
      <c r="R871" s="194"/>
      <c r="S871" s="3"/>
      <c r="T871" s="112"/>
      <c r="U871" s="3"/>
      <c r="AA871" s="34">
        <f t="shared" si="133"/>
        <v>0</v>
      </c>
    </row>
    <row r="872" spans="1:27" s="2" customFormat="1" ht="11.25" customHeight="1">
      <c r="A872" s="52"/>
      <c r="B872" s="182"/>
      <c r="C872" s="183"/>
      <c r="D872" s="184"/>
      <c r="E872" s="180"/>
      <c r="F872" s="185"/>
      <c r="G872" s="184"/>
      <c r="H872" s="186"/>
      <c r="I872" s="28"/>
      <c r="J872" s="28">
        <f t="shared" si="132"/>
        <v>0</v>
      </c>
      <c r="K872" s="216"/>
      <c r="L872" s="203"/>
      <c r="M872" s="169"/>
      <c r="N872" s="97"/>
      <c r="O872" s="95">
        <f t="shared" si="130"/>
        <v>0</v>
      </c>
      <c r="P872" s="97">
        <f t="shared" si="131"/>
        <v>0</v>
      </c>
      <c r="Q872" s="192"/>
      <c r="R872" s="194"/>
      <c r="S872" s="3"/>
      <c r="T872" s="112"/>
      <c r="U872" s="3"/>
      <c r="AA872" s="34">
        <f t="shared" si="133"/>
        <v>0</v>
      </c>
    </row>
    <row r="873" spans="1:27" s="2" customFormat="1" ht="11.25" customHeight="1">
      <c r="A873" s="52"/>
      <c r="B873" s="187"/>
      <c r="C873" s="183"/>
      <c r="D873" s="184"/>
      <c r="E873" s="180"/>
      <c r="F873" s="185"/>
      <c r="G873" s="184"/>
      <c r="H873" s="186"/>
      <c r="I873" s="28"/>
      <c r="J873" s="28">
        <f t="shared" si="132"/>
        <v>0</v>
      </c>
      <c r="K873" s="216"/>
      <c r="L873" s="203"/>
      <c r="M873" s="169"/>
      <c r="N873" s="97"/>
      <c r="O873" s="95">
        <f t="shared" si="130"/>
        <v>0</v>
      </c>
      <c r="P873" s="97">
        <f t="shared" si="131"/>
        <v>0</v>
      </c>
      <c r="Q873" s="192"/>
      <c r="R873" s="194"/>
      <c r="S873" s="3"/>
      <c r="T873" s="112"/>
      <c r="U873" s="3"/>
      <c r="AA873" s="34">
        <f t="shared" si="133"/>
        <v>0</v>
      </c>
    </row>
    <row r="874" spans="1:27" s="2" customFormat="1" ht="11.25" customHeight="1">
      <c r="A874" s="52"/>
      <c r="B874" s="182"/>
      <c r="C874" s="183"/>
      <c r="D874" s="184"/>
      <c r="E874" s="180"/>
      <c r="F874" s="185"/>
      <c r="G874" s="184"/>
      <c r="H874" s="186"/>
      <c r="I874" s="28"/>
      <c r="J874" s="28">
        <f t="shared" si="132"/>
        <v>0</v>
      </c>
      <c r="K874" s="216"/>
      <c r="L874" s="203"/>
      <c r="M874" s="169"/>
      <c r="N874" s="97"/>
      <c r="O874" s="95">
        <f t="shared" si="130"/>
        <v>0</v>
      </c>
      <c r="P874" s="97">
        <f t="shared" si="131"/>
        <v>0</v>
      </c>
      <c r="Q874" s="192"/>
      <c r="R874" s="194"/>
      <c r="S874" s="3"/>
      <c r="T874" s="112"/>
      <c r="U874" s="3"/>
      <c r="AA874" s="34">
        <f t="shared" si="133"/>
        <v>0</v>
      </c>
    </row>
    <row r="875" spans="1:27" s="2" customFormat="1" ht="11.25" customHeight="1">
      <c r="A875" s="52"/>
      <c r="B875" s="182"/>
      <c r="C875" s="183"/>
      <c r="D875" s="184"/>
      <c r="E875" s="180"/>
      <c r="F875" s="185"/>
      <c r="G875" s="184"/>
      <c r="H875" s="186"/>
      <c r="I875" s="28"/>
      <c r="J875" s="28">
        <f t="shared" si="132"/>
        <v>0</v>
      </c>
      <c r="K875" s="216"/>
      <c r="L875" s="203"/>
      <c r="M875" s="169"/>
      <c r="N875" s="97"/>
      <c r="O875" s="95">
        <f t="shared" si="130"/>
        <v>0</v>
      </c>
      <c r="P875" s="97">
        <f t="shared" si="131"/>
        <v>0</v>
      </c>
      <c r="Q875" s="192"/>
      <c r="R875" s="194"/>
      <c r="S875" s="3"/>
      <c r="T875" s="112"/>
      <c r="U875" s="3"/>
      <c r="AA875" s="34">
        <f t="shared" si="133"/>
        <v>0</v>
      </c>
    </row>
    <row r="876" spans="1:27" s="2" customFormat="1" ht="11.25" customHeight="1">
      <c r="A876" s="52"/>
      <c r="B876" s="182"/>
      <c r="C876" s="183"/>
      <c r="D876" s="184"/>
      <c r="E876" s="180"/>
      <c r="F876" s="185"/>
      <c r="G876" s="184"/>
      <c r="H876" s="186"/>
      <c r="I876" s="28"/>
      <c r="J876" s="28">
        <f t="shared" si="132"/>
        <v>0</v>
      </c>
      <c r="K876" s="216"/>
      <c r="L876" s="203"/>
      <c r="M876" s="169"/>
      <c r="N876" s="97"/>
      <c r="O876" s="95">
        <f t="shared" si="130"/>
        <v>0</v>
      </c>
      <c r="P876" s="97">
        <f t="shared" si="131"/>
        <v>0</v>
      </c>
      <c r="Q876" s="192"/>
      <c r="R876" s="194"/>
      <c r="S876" s="3"/>
      <c r="T876" s="112"/>
      <c r="U876" s="3"/>
      <c r="AA876" s="34">
        <f t="shared" si="133"/>
        <v>0</v>
      </c>
    </row>
    <row r="877" spans="1:27" s="2" customFormat="1" ht="11.25" customHeight="1">
      <c r="A877" s="52"/>
      <c r="B877" s="187"/>
      <c r="C877" s="183"/>
      <c r="D877" s="184"/>
      <c r="E877" s="180"/>
      <c r="F877" s="185"/>
      <c r="G877" s="184"/>
      <c r="H877" s="186"/>
      <c r="I877" s="28"/>
      <c r="J877" s="28">
        <f t="shared" si="132"/>
        <v>0</v>
      </c>
      <c r="K877" s="216"/>
      <c r="L877" s="203"/>
      <c r="M877" s="169"/>
      <c r="N877" s="97"/>
      <c r="O877" s="95">
        <f t="shared" si="130"/>
        <v>0</v>
      </c>
      <c r="P877" s="97">
        <f t="shared" si="131"/>
        <v>0</v>
      </c>
      <c r="Q877" s="192"/>
      <c r="R877" s="194"/>
      <c r="S877" s="3"/>
      <c r="T877" s="112"/>
      <c r="U877" s="3"/>
      <c r="AA877" s="34">
        <f t="shared" si="133"/>
        <v>0</v>
      </c>
    </row>
    <row r="878" spans="1:27" s="2" customFormat="1" ht="11.25" customHeight="1">
      <c r="A878" s="52"/>
      <c r="B878" s="182"/>
      <c r="C878" s="183"/>
      <c r="D878" s="184"/>
      <c r="E878" s="180"/>
      <c r="F878" s="185"/>
      <c r="G878" s="184"/>
      <c r="H878" s="186"/>
      <c r="I878" s="28"/>
      <c r="J878" s="28">
        <f t="shared" si="132"/>
        <v>0</v>
      </c>
      <c r="K878" s="216"/>
      <c r="L878" s="203"/>
      <c r="M878" s="169"/>
      <c r="N878" s="97"/>
      <c r="O878" s="95">
        <f t="shared" si="130"/>
        <v>0</v>
      </c>
      <c r="P878" s="97">
        <f t="shared" si="131"/>
        <v>0</v>
      </c>
      <c r="Q878" s="192"/>
      <c r="R878" s="194"/>
      <c r="S878" s="3"/>
      <c r="T878" s="112"/>
      <c r="U878" s="3"/>
      <c r="AA878" s="34">
        <f t="shared" si="133"/>
        <v>0</v>
      </c>
    </row>
    <row r="879" spans="1:27" s="2" customFormat="1" ht="11.25" customHeight="1">
      <c r="A879" s="52"/>
      <c r="B879" s="182"/>
      <c r="C879" s="183"/>
      <c r="D879" s="184"/>
      <c r="E879" s="180"/>
      <c r="F879" s="185"/>
      <c r="G879" s="184"/>
      <c r="H879" s="186"/>
      <c r="I879" s="28"/>
      <c r="J879" s="28">
        <f t="shared" si="132"/>
        <v>0</v>
      </c>
      <c r="K879" s="216"/>
      <c r="L879" s="203"/>
      <c r="M879" s="169"/>
      <c r="N879" s="97"/>
      <c r="O879" s="95">
        <f t="shared" si="130"/>
        <v>0</v>
      </c>
      <c r="P879" s="97">
        <f t="shared" si="131"/>
        <v>0</v>
      </c>
      <c r="Q879" s="192"/>
      <c r="R879" s="194"/>
      <c r="S879" s="3"/>
      <c r="T879" s="112"/>
      <c r="U879" s="3"/>
      <c r="AA879" s="34">
        <f t="shared" si="133"/>
        <v>0</v>
      </c>
    </row>
    <row r="880" spans="1:27" s="2" customFormat="1" ht="11.25" customHeight="1">
      <c r="A880" s="52"/>
      <c r="B880" s="182"/>
      <c r="C880" s="183"/>
      <c r="D880" s="184"/>
      <c r="E880" s="180"/>
      <c r="F880" s="185"/>
      <c r="G880" s="184"/>
      <c r="H880" s="186"/>
      <c r="I880" s="28"/>
      <c r="J880" s="28">
        <f t="shared" si="132"/>
        <v>0</v>
      </c>
      <c r="K880" s="216"/>
      <c r="L880" s="203"/>
      <c r="M880" s="169"/>
      <c r="N880" s="97"/>
      <c r="O880" s="95">
        <f t="shared" si="130"/>
        <v>0</v>
      </c>
      <c r="P880" s="97">
        <f t="shared" si="131"/>
        <v>0</v>
      </c>
      <c r="Q880" s="192"/>
      <c r="R880" s="194"/>
      <c r="S880" s="3"/>
      <c r="T880" s="112"/>
      <c r="U880" s="3"/>
      <c r="AA880" s="34">
        <f t="shared" si="133"/>
        <v>0</v>
      </c>
    </row>
    <row r="881" spans="1:27" s="2" customFormat="1" ht="11.25" customHeight="1">
      <c r="A881" s="52"/>
      <c r="B881" s="187"/>
      <c r="C881" s="183"/>
      <c r="D881" s="184"/>
      <c r="E881" s="180"/>
      <c r="F881" s="185"/>
      <c r="G881" s="184"/>
      <c r="H881" s="186"/>
      <c r="I881" s="28"/>
      <c r="J881" s="28">
        <f t="shared" si="132"/>
        <v>0</v>
      </c>
      <c r="K881" s="216"/>
      <c r="L881" s="203"/>
      <c r="M881" s="169"/>
      <c r="N881" s="97"/>
      <c r="O881" s="95">
        <f t="shared" si="130"/>
        <v>0</v>
      </c>
      <c r="P881" s="97">
        <f t="shared" si="131"/>
        <v>0</v>
      </c>
      <c r="Q881" s="192"/>
      <c r="R881" s="194"/>
      <c r="S881" s="3"/>
      <c r="T881" s="112"/>
      <c r="U881" s="3"/>
      <c r="AA881" s="34">
        <f t="shared" si="133"/>
        <v>0</v>
      </c>
    </row>
    <row r="882" spans="1:27" s="2" customFormat="1" ht="11.25" customHeight="1">
      <c r="A882" s="52"/>
      <c r="B882" s="182"/>
      <c r="C882" s="183"/>
      <c r="D882" s="184"/>
      <c r="E882" s="180"/>
      <c r="F882" s="185"/>
      <c r="G882" s="184"/>
      <c r="H882" s="186"/>
      <c r="I882" s="28"/>
      <c r="J882" s="28">
        <f t="shared" si="132"/>
        <v>0</v>
      </c>
      <c r="K882" s="216"/>
      <c r="L882" s="203"/>
      <c r="M882" s="169"/>
      <c r="N882" s="97"/>
      <c r="O882" s="95">
        <f t="shared" si="130"/>
        <v>0</v>
      </c>
      <c r="P882" s="97">
        <f t="shared" si="131"/>
        <v>0</v>
      </c>
      <c r="Q882" s="192"/>
      <c r="R882" s="194"/>
      <c r="S882" s="3"/>
      <c r="T882" s="112"/>
      <c r="U882" s="3"/>
      <c r="AA882" s="34">
        <f t="shared" si="133"/>
        <v>0</v>
      </c>
    </row>
    <row r="883" spans="1:27" s="2" customFormat="1" ht="11.25" customHeight="1">
      <c r="A883" s="52"/>
      <c r="B883" s="182"/>
      <c r="C883" s="183"/>
      <c r="D883" s="184"/>
      <c r="E883" s="180"/>
      <c r="F883" s="185"/>
      <c r="G883" s="184"/>
      <c r="H883" s="186"/>
      <c r="I883" s="28"/>
      <c r="J883" s="28">
        <f t="shared" si="132"/>
        <v>0</v>
      </c>
      <c r="K883" s="216"/>
      <c r="L883" s="203"/>
      <c r="M883" s="169"/>
      <c r="N883" s="97"/>
      <c r="O883" s="95">
        <f t="shared" si="130"/>
        <v>0</v>
      </c>
      <c r="P883" s="97">
        <f t="shared" si="131"/>
        <v>0</v>
      </c>
      <c r="Q883" s="192"/>
      <c r="R883" s="194"/>
      <c r="S883" s="3"/>
      <c r="T883" s="112"/>
      <c r="U883" s="3"/>
      <c r="AA883" s="34">
        <f t="shared" si="133"/>
        <v>0</v>
      </c>
    </row>
    <row r="884" spans="1:27" s="2" customFormat="1" ht="11.25" customHeight="1">
      <c r="A884" s="52"/>
      <c r="B884" s="182"/>
      <c r="C884" s="183"/>
      <c r="D884" s="184"/>
      <c r="E884" s="180"/>
      <c r="F884" s="185"/>
      <c r="G884" s="184"/>
      <c r="H884" s="186"/>
      <c r="I884" s="28"/>
      <c r="J884" s="28">
        <f t="shared" si="132"/>
        <v>0</v>
      </c>
      <c r="K884" s="216"/>
      <c r="L884" s="203"/>
      <c r="M884" s="169"/>
      <c r="N884" s="97"/>
      <c r="O884" s="95">
        <f t="shared" si="130"/>
        <v>0</v>
      </c>
      <c r="P884" s="97">
        <f t="shared" si="131"/>
        <v>0</v>
      </c>
      <c r="Q884" s="192"/>
      <c r="R884" s="194"/>
      <c r="S884" s="3"/>
      <c r="T884" s="112"/>
      <c r="U884" s="3"/>
      <c r="AA884" s="34">
        <f t="shared" si="133"/>
        <v>0</v>
      </c>
    </row>
    <row r="885" spans="1:27" s="2" customFormat="1" ht="11.25" customHeight="1">
      <c r="A885" s="52"/>
      <c r="B885" s="187"/>
      <c r="C885" s="183"/>
      <c r="D885" s="184"/>
      <c r="E885" s="180"/>
      <c r="F885" s="185"/>
      <c r="G885" s="184"/>
      <c r="H885" s="186"/>
      <c r="I885" s="28"/>
      <c r="J885" s="28">
        <f t="shared" si="132"/>
        <v>0</v>
      </c>
      <c r="K885" s="216"/>
      <c r="L885" s="203"/>
      <c r="M885" s="169"/>
      <c r="N885" s="97"/>
      <c r="O885" s="95">
        <f t="shared" si="130"/>
        <v>0</v>
      </c>
      <c r="P885" s="97">
        <f t="shared" si="131"/>
        <v>0</v>
      </c>
      <c r="Q885" s="192"/>
      <c r="R885" s="194"/>
      <c r="S885" s="3"/>
      <c r="T885" s="112"/>
      <c r="U885" s="3"/>
      <c r="AA885" s="34">
        <f t="shared" si="133"/>
        <v>0</v>
      </c>
    </row>
    <row r="886" spans="1:27" s="2" customFormat="1" ht="11.25" customHeight="1">
      <c r="A886" s="52"/>
      <c r="B886" s="182"/>
      <c r="C886" s="183"/>
      <c r="D886" s="184"/>
      <c r="E886" s="180"/>
      <c r="F886" s="185"/>
      <c r="G886" s="184"/>
      <c r="H886" s="186"/>
      <c r="I886" s="28"/>
      <c r="J886" s="28">
        <f t="shared" si="132"/>
        <v>0</v>
      </c>
      <c r="K886" s="216"/>
      <c r="L886" s="203"/>
      <c r="M886" s="169"/>
      <c r="N886" s="97"/>
      <c r="O886" s="95">
        <f t="shared" si="130"/>
        <v>0</v>
      </c>
      <c r="P886" s="97">
        <f t="shared" si="131"/>
        <v>0</v>
      </c>
      <c r="Q886" s="192"/>
      <c r="R886" s="194"/>
      <c r="S886" s="3"/>
      <c r="T886" s="112"/>
      <c r="U886" s="3"/>
      <c r="AA886" s="34">
        <f t="shared" si="133"/>
        <v>0</v>
      </c>
    </row>
    <row r="887" spans="1:27" s="2" customFormat="1" ht="11.25" customHeight="1">
      <c r="A887" s="52"/>
      <c r="B887" s="182"/>
      <c r="C887" s="183"/>
      <c r="D887" s="184"/>
      <c r="E887" s="180"/>
      <c r="F887" s="185"/>
      <c r="G887" s="184"/>
      <c r="H887" s="186"/>
      <c r="I887" s="28"/>
      <c r="J887" s="28">
        <f t="shared" si="132"/>
        <v>0</v>
      </c>
      <c r="K887" s="216"/>
      <c r="L887" s="203"/>
      <c r="M887" s="169"/>
      <c r="N887" s="97"/>
      <c r="O887" s="95">
        <f t="shared" si="130"/>
        <v>0</v>
      </c>
      <c r="P887" s="97">
        <f t="shared" si="131"/>
        <v>0</v>
      </c>
      <c r="Q887" s="192"/>
      <c r="R887" s="194"/>
      <c r="S887" s="3"/>
      <c r="T887" s="112"/>
      <c r="U887" s="3"/>
      <c r="AA887" s="34">
        <f t="shared" si="133"/>
        <v>0</v>
      </c>
    </row>
    <row r="888" spans="1:27" s="2" customFormat="1" ht="11.25" customHeight="1">
      <c r="A888" s="52"/>
      <c r="B888" s="182"/>
      <c r="C888" s="183"/>
      <c r="D888" s="184"/>
      <c r="E888" s="180"/>
      <c r="F888" s="185"/>
      <c r="G888" s="184"/>
      <c r="H888" s="186"/>
      <c r="I888" s="28"/>
      <c r="J888" s="28">
        <f t="shared" si="132"/>
        <v>0</v>
      </c>
      <c r="K888" s="216"/>
      <c r="L888" s="203"/>
      <c r="M888" s="169"/>
      <c r="N888" s="97"/>
      <c r="O888" s="95">
        <f t="shared" si="130"/>
        <v>0</v>
      </c>
      <c r="P888" s="97">
        <f t="shared" si="131"/>
        <v>0</v>
      </c>
      <c r="Q888" s="192"/>
      <c r="R888" s="194"/>
      <c r="S888" s="3"/>
      <c r="T888" s="112"/>
      <c r="U888" s="3"/>
      <c r="AA888" s="34">
        <f t="shared" si="133"/>
        <v>0</v>
      </c>
    </row>
    <row r="889" spans="1:27" s="2" customFormat="1" ht="11.25" customHeight="1">
      <c r="A889" s="52"/>
      <c r="B889" s="182"/>
      <c r="C889" s="183"/>
      <c r="D889" s="184"/>
      <c r="E889" s="180"/>
      <c r="F889" s="185"/>
      <c r="G889" s="184"/>
      <c r="H889" s="186"/>
      <c r="I889" s="28"/>
      <c r="J889" s="28">
        <f t="shared" si="132"/>
        <v>0</v>
      </c>
      <c r="K889" s="216"/>
      <c r="L889" s="203"/>
      <c r="M889" s="169"/>
      <c r="N889" s="97"/>
      <c r="O889" s="95">
        <f aca="true" t="shared" si="134" ref="O889:O905">P889</f>
        <v>0</v>
      </c>
      <c r="P889" s="97">
        <f aca="true" t="shared" si="135" ref="P889:P905">K889-M889-L889</f>
        <v>0</v>
      </c>
      <c r="Q889" s="192"/>
      <c r="R889" s="194"/>
      <c r="S889" s="3"/>
      <c r="T889" s="112"/>
      <c r="U889" s="3"/>
      <c r="AA889" s="34">
        <f aca="true" t="shared" si="136" ref="AA889:AA904">IF(OR(B889&lt;&gt;0,C889&lt;&gt;0),1,0)</f>
        <v>0</v>
      </c>
    </row>
    <row r="890" spans="1:27" s="2" customFormat="1" ht="11.25" customHeight="1">
      <c r="A890" s="52"/>
      <c r="B890" s="182"/>
      <c r="C890" s="183"/>
      <c r="D890" s="184"/>
      <c r="E890" s="180"/>
      <c r="F890" s="185"/>
      <c r="G890" s="184"/>
      <c r="H890" s="186"/>
      <c r="I890" s="28"/>
      <c r="J890" s="28">
        <f t="shared" si="132"/>
        <v>0</v>
      </c>
      <c r="K890" s="216"/>
      <c r="L890" s="203"/>
      <c r="M890" s="169"/>
      <c r="N890" s="97"/>
      <c r="O890" s="95">
        <f t="shared" si="134"/>
        <v>0</v>
      </c>
      <c r="P890" s="97">
        <f t="shared" si="135"/>
        <v>0</v>
      </c>
      <c r="Q890" s="192"/>
      <c r="R890" s="194"/>
      <c r="S890" s="3"/>
      <c r="T890" s="112"/>
      <c r="U890" s="3"/>
      <c r="AA890" s="34">
        <f t="shared" si="136"/>
        <v>0</v>
      </c>
    </row>
    <row r="891" spans="1:27" s="2" customFormat="1" ht="11.25" customHeight="1">
      <c r="A891" s="52"/>
      <c r="B891" s="182"/>
      <c r="C891" s="183"/>
      <c r="D891" s="184"/>
      <c r="E891" s="180"/>
      <c r="F891" s="185"/>
      <c r="G891" s="184"/>
      <c r="H891" s="186"/>
      <c r="I891" s="28"/>
      <c r="J891" s="28">
        <f t="shared" si="132"/>
        <v>0</v>
      </c>
      <c r="K891" s="216"/>
      <c r="L891" s="203"/>
      <c r="M891" s="169"/>
      <c r="N891" s="97"/>
      <c r="O891" s="95">
        <f t="shared" si="134"/>
        <v>0</v>
      </c>
      <c r="P891" s="97">
        <f t="shared" si="135"/>
        <v>0</v>
      </c>
      <c r="Q891" s="192"/>
      <c r="R891" s="194"/>
      <c r="S891" s="3"/>
      <c r="T891" s="112"/>
      <c r="U891" s="3"/>
      <c r="AA891" s="34">
        <f t="shared" si="136"/>
        <v>0</v>
      </c>
    </row>
    <row r="892" spans="1:27" s="2" customFormat="1" ht="11.25" customHeight="1">
      <c r="A892" s="52"/>
      <c r="B892" s="187"/>
      <c r="C892" s="183"/>
      <c r="D892" s="184"/>
      <c r="E892" s="180"/>
      <c r="F892" s="185"/>
      <c r="G892" s="184"/>
      <c r="H892" s="186"/>
      <c r="I892" s="28"/>
      <c r="J892" s="28">
        <f t="shared" si="132"/>
        <v>0</v>
      </c>
      <c r="K892" s="216"/>
      <c r="L892" s="203"/>
      <c r="M892" s="169"/>
      <c r="N892" s="97"/>
      <c r="O892" s="95">
        <f t="shared" si="134"/>
        <v>0</v>
      </c>
      <c r="P892" s="97">
        <f t="shared" si="135"/>
        <v>0</v>
      </c>
      <c r="Q892" s="192"/>
      <c r="R892" s="194"/>
      <c r="S892" s="3"/>
      <c r="T892" s="112"/>
      <c r="U892" s="3"/>
      <c r="AA892" s="34">
        <f t="shared" si="136"/>
        <v>0</v>
      </c>
    </row>
    <row r="893" spans="1:27" s="2" customFormat="1" ht="11.25" customHeight="1">
      <c r="A893" s="52"/>
      <c r="B893" s="182"/>
      <c r="C893" s="183"/>
      <c r="D893" s="184"/>
      <c r="E893" s="180"/>
      <c r="F893" s="185"/>
      <c r="G893" s="184"/>
      <c r="H893" s="186"/>
      <c r="I893" s="28"/>
      <c r="J893" s="28">
        <f t="shared" si="132"/>
        <v>0</v>
      </c>
      <c r="K893" s="216"/>
      <c r="L893" s="203"/>
      <c r="M893" s="169"/>
      <c r="N893" s="97"/>
      <c r="O893" s="95">
        <f t="shared" si="134"/>
        <v>0</v>
      </c>
      <c r="P893" s="97">
        <f t="shared" si="135"/>
        <v>0</v>
      </c>
      <c r="Q893" s="192"/>
      <c r="R893" s="194"/>
      <c r="S893" s="3"/>
      <c r="T893" s="112"/>
      <c r="U893" s="3"/>
      <c r="AA893" s="34">
        <f t="shared" si="136"/>
        <v>0</v>
      </c>
    </row>
    <row r="894" spans="1:27" s="2" customFormat="1" ht="11.25" customHeight="1">
      <c r="A894" s="52"/>
      <c r="B894" s="182"/>
      <c r="C894" s="183"/>
      <c r="D894" s="184"/>
      <c r="E894" s="180"/>
      <c r="F894" s="185"/>
      <c r="G894" s="184"/>
      <c r="H894" s="186"/>
      <c r="I894" s="28"/>
      <c r="J894" s="28">
        <f t="shared" si="132"/>
        <v>0</v>
      </c>
      <c r="K894" s="216"/>
      <c r="L894" s="203"/>
      <c r="M894" s="169"/>
      <c r="N894" s="97"/>
      <c r="O894" s="95">
        <f t="shared" si="134"/>
        <v>0</v>
      </c>
      <c r="P894" s="97">
        <f t="shared" si="135"/>
        <v>0</v>
      </c>
      <c r="Q894" s="192"/>
      <c r="R894" s="194"/>
      <c r="S894" s="3"/>
      <c r="T894" s="112"/>
      <c r="U894" s="3"/>
      <c r="AA894" s="34">
        <f t="shared" si="136"/>
        <v>0</v>
      </c>
    </row>
    <row r="895" spans="1:27" s="2" customFormat="1" ht="11.25" customHeight="1">
      <c r="A895" s="52"/>
      <c r="B895" s="182"/>
      <c r="C895" s="183"/>
      <c r="D895" s="184"/>
      <c r="E895" s="180"/>
      <c r="F895" s="185"/>
      <c r="G895" s="184"/>
      <c r="H895" s="186"/>
      <c r="I895" s="28"/>
      <c r="J895" s="28">
        <f t="shared" si="132"/>
        <v>0</v>
      </c>
      <c r="K895" s="216"/>
      <c r="L895" s="203"/>
      <c r="M895" s="169"/>
      <c r="N895" s="97"/>
      <c r="O895" s="95">
        <f t="shared" si="134"/>
        <v>0</v>
      </c>
      <c r="P895" s="97">
        <f t="shared" si="135"/>
        <v>0</v>
      </c>
      <c r="Q895" s="192"/>
      <c r="R895" s="194"/>
      <c r="S895" s="3"/>
      <c r="T895" s="112"/>
      <c r="U895" s="3"/>
      <c r="AA895" s="34">
        <f t="shared" si="136"/>
        <v>0</v>
      </c>
    </row>
    <row r="896" spans="1:27" s="2" customFormat="1" ht="11.25" customHeight="1">
      <c r="A896" s="52"/>
      <c r="B896" s="187"/>
      <c r="C896" s="183"/>
      <c r="D896" s="184"/>
      <c r="E896" s="180"/>
      <c r="F896" s="185"/>
      <c r="G896" s="184"/>
      <c r="H896" s="186"/>
      <c r="I896" s="28"/>
      <c r="J896" s="28">
        <f t="shared" si="132"/>
        <v>0</v>
      </c>
      <c r="K896" s="216"/>
      <c r="L896" s="203"/>
      <c r="M896" s="169"/>
      <c r="N896" s="97"/>
      <c r="O896" s="95">
        <f t="shared" si="134"/>
        <v>0</v>
      </c>
      <c r="P896" s="97">
        <f t="shared" si="135"/>
        <v>0</v>
      </c>
      <c r="Q896" s="192"/>
      <c r="R896" s="194"/>
      <c r="S896" s="3"/>
      <c r="T896" s="112"/>
      <c r="U896" s="3"/>
      <c r="AA896" s="34">
        <f t="shared" si="136"/>
        <v>0</v>
      </c>
    </row>
    <row r="897" spans="1:27" s="2" customFormat="1" ht="11.25" customHeight="1">
      <c r="A897" s="52"/>
      <c r="B897" s="182"/>
      <c r="C897" s="183"/>
      <c r="D897" s="184"/>
      <c r="E897" s="180"/>
      <c r="F897" s="185"/>
      <c r="G897" s="184"/>
      <c r="H897" s="186"/>
      <c r="I897" s="28"/>
      <c r="J897" s="28">
        <f t="shared" si="132"/>
        <v>0</v>
      </c>
      <c r="K897" s="216"/>
      <c r="L897" s="203"/>
      <c r="M897" s="169"/>
      <c r="N897" s="97"/>
      <c r="O897" s="95">
        <f t="shared" si="134"/>
        <v>0</v>
      </c>
      <c r="P897" s="97">
        <f t="shared" si="135"/>
        <v>0</v>
      </c>
      <c r="Q897" s="192"/>
      <c r="R897" s="194"/>
      <c r="S897" s="3"/>
      <c r="T897" s="112"/>
      <c r="U897" s="3"/>
      <c r="AA897" s="34">
        <f t="shared" si="136"/>
        <v>0</v>
      </c>
    </row>
    <row r="898" spans="1:27" s="2" customFormat="1" ht="11.25" customHeight="1">
      <c r="A898" s="52"/>
      <c r="B898" s="182"/>
      <c r="C898" s="183"/>
      <c r="D898" s="184"/>
      <c r="E898" s="180"/>
      <c r="F898" s="185"/>
      <c r="G898" s="184"/>
      <c r="H898" s="186"/>
      <c r="I898" s="28"/>
      <c r="J898" s="28">
        <f t="shared" si="132"/>
        <v>0</v>
      </c>
      <c r="K898" s="216"/>
      <c r="L898" s="203"/>
      <c r="M898" s="169"/>
      <c r="N898" s="97"/>
      <c r="O898" s="95">
        <f t="shared" si="134"/>
        <v>0</v>
      </c>
      <c r="P898" s="97">
        <f t="shared" si="135"/>
        <v>0</v>
      </c>
      <c r="Q898" s="192"/>
      <c r="R898" s="194"/>
      <c r="S898" s="3"/>
      <c r="T898" s="112"/>
      <c r="U898" s="3"/>
      <c r="AA898" s="34">
        <f t="shared" si="136"/>
        <v>0</v>
      </c>
    </row>
    <row r="899" spans="1:27" s="2" customFormat="1" ht="11.25" customHeight="1">
      <c r="A899" s="52"/>
      <c r="B899" s="182"/>
      <c r="C899" s="183"/>
      <c r="D899" s="184"/>
      <c r="E899" s="180"/>
      <c r="F899" s="185"/>
      <c r="G899" s="184"/>
      <c r="H899" s="186"/>
      <c r="I899" s="28"/>
      <c r="J899" s="28">
        <f t="shared" si="132"/>
        <v>0</v>
      </c>
      <c r="K899" s="216"/>
      <c r="L899" s="203"/>
      <c r="M899" s="169"/>
      <c r="N899" s="97"/>
      <c r="O899" s="95">
        <f t="shared" si="134"/>
        <v>0</v>
      </c>
      <c r="P899" s="97">
        <f t="shared" si="135"/>
        <v>0</v>
      </c>
      <c r="Q899" s="192"/>
      <c r="R899" s="194"/>
      <c r="S899" s="3"/>
      <c r="T899" s="112"/>
      <c r="U899" s="3"/>
      <c r="AA899" s="34">
        <f t="shared" si="136"/>
        <v>0</v>
      </c>
    </row>
    <row r="900" spans="1:27" s="8" customFormat="1" ht="11.25" customHeight="1">
      <c r="A900" s="41"/>
      <c r="B900" s="188"/>
      <c r="C900" s="189"/>
      <c r="D900" s="190"/>
      <c r="E900" s="181"/>
      <c r="F900" s="185"/>
      <c r="G900" s="184"/>
      <c r="H900" s="186"/>
      <c r="I900" s="28"/>
      <c r="J900" s="28">
        <f t="shared" si="132"/>
        <v>0</v>
      </c>
      <c r="K900" s="216"/>
      <c r="L900" s="204"/>
      <c r="M900" s="170"/>
      <c r="N900" s="97"/>
      <c r="O900" s="95">
        <f t="shared" si="134"/>
        <v>0</v>
      </c>
      <c r="P900" s="97">
        <f t="shared" si="135"/>
        <v>0</v>
      </c>
      <c r="Q900" s="192"/>
      <c r="R900" s="193"/>
      <c r="AA900" s="34">
        <f t="shared" si="136"/>
        <v>0</v>
      </c>
    </row>
    <row r="901" spans="1:27" s="2" customFormat="1" ht="11.25" customHeight="1">
      <c r="A901" s="52"/>
      <c r="B901" s="187"/>
      <c r="C901" s="183"/>
      <c r="D901" s="184"/>
      <c r="E901" s="180"/>
      <c r="F901" s="185"/>
      <c r="G901" s="184"/>
      <c r="H901" s="186"/>
      <c r="I901" s="28"/>
      <c r="J901" s="28">
        <f t="shared" si="132"/>
        <v>0</v>
      </c>
      <c r="K901" s="216"/>
      <c r="L901" s="203"/>
      <c r="M901" s="169"/>
      <c r="N901" s="97"/>
      <c r="O901" s="95">
        <f t="shared" si="134"/>
        <v>0</v>
      </c>
      <c r="P901" s="97">
        <f t="shared" si="135"/>
        <v>0</v>
      </c>
      <c r="Q901" s="192"/>
      <c r="R901" s="194"/>
      <c r="S901" s="3"/>
      <c r="T901" s="112"/>
      <c r="U901" s="3"/>
      <c r="AA901" s="34">
        <f t="shared" si="136"/>
        <v>0</v>
      </c>
    </row>
    <row r="902" spans="1:27" s="2" customFormat="1" ht="11.25" customHeight="1">
      <c r="A902" s="52"/>
      <c r="B902" s="182"/>
      <c r="C902" s="183"/>
      <c r="D902" s="184"/>
      <c r="E902" s="180"/>
      <c r="F902" s="185"/>
      <c r="G902" s="184"/>
      <c r="H902" s="186"/>
      <c r="I902" s="28"/>
      <c r="J902" s="28">
        <f t="shared" si="132"/>
        <v>0</v>
      </c>
      <c r="K902" s="216"/>
      <c r="L902" s="203"/>
      <c r="M902" s="169"/>
      <c r="N902" s="97"/>
      <c r="O902" s="95">
        <f t="shared" si="134"/>
        <v>0</v>
      </c>
      <c r="P902" s="97">
        <f t="shared" si="135"/>
        <v>0</v>
      </c>
      <c r="Q902" s="192"/>
      <c r="R902" s="194"/>
      <c r="S902" s="3"/>
      <c r="T902" s="112"/>
      <c r="U902" s="3"/>
      <c r="AA902" s="34">
        <f t="shared" si="136"/>
        <v>0</v>
      </c>
    </row>
    <row r="903" spans="1:27" s="2" customFormat="1" ht="11.25" customHeight="1">
      <c r="A903" s="52"/>
      <c r="B903" s="182"/>
      <c r="C903" s="183"/>
      <c r="D903" s="184"/>
      <c r="E903" s="180"/>
      <c r="F903" s="185"/>
      <c r="G903" s="184"/>
      <c r="H903" s="186"/>
      <c r="I903" s="28"/>
      <c r="J903" s="28">
        <f t="shared" si="132"/>
        <v>0</v>
      </c>
      <c r="K903" s="216"/>
      <c r="L903" s="203"/>
      <c r="M903" s="169"/>
      <c r="N903" s="97"/>
      <c r="O903" s="95">
        <f t="shared" si="134"/>
        <v>0</v>
      </c>
      <c r="P903" s="97">
        <f t="shared" si="135"/>
        <v>0</v>
      </c>
      <c r="Q903" s="192"/>
      <c r="R903" s="194"/>
      <c r="S903" s="3"/>
      <c r="T903" s="112"/>
      <c r="U903" s="3"/>
      <c r="AA903" s="34">
        <f t="shared" si="136"/>
        <v>0</v>
      </c>
    </row>
    <row r="904" spans="1:27" s="2" customFormat="1" ht="11.25" customHeight="1">
      <c r="A904" s="52"/>
      <c r="B904" s="182"/>
      <c r="C904" s="183"/>
      <c r="D904" s="184"/>
      <c r="E904" s="180"/>
      <c r="F904" s="185"/>
      <c r="G904" s="184"/>
      <c r="H904" s="186"/>
      <c r="I904" s="28"/>
      <c r="J904" s="28">
        <f t="shared" si="132"/>
        <v>0</v>
      </c>
      <c r="K904" s="216"/>
      <c r="L904" s="203"/>
      <c r="M904" s="169"/>
      <c r="N904" s="97"/>
      <c r="O904" s="95">
        <f t="shared" si="134"/>
        <v>0</v>
      </c>
      <c r="P904" s="97">
        <f t="shared" si="135"/>
        <v>0</v>
      </c>
      <c r="Q904" s="192"/>
      <c r="R904" s="194"/>
      <c r="S904" s="3"/>
      <c r="T904" s="112"/>
      <c r="U904" s="3"/>
      <c r="AA904" s="34">
        <f t="shared" si="136"/>
        <v>0</v>
      </c>
    </row>
    <row r="905" spans="1:27" s="8" customFormat="1" ht="11.25" customHeight="1" thickBot="1">
      <c r="A905" s="41"/>
      <c r="B905" s="85"/>
      <c r="C905" s="68"/>
      <c r="D905" s="228"/>
      <c r="E905" s="116"/>
      <c r="F905" s="234"/>
      <c r="G905" s="235"/>
      <c r="H905" s="236"/>
      <c r="I905" s="116"/>
      <c r="J905" s="116">
        <f t="shared" si="132"/>
        <v>0</v>
      </c>
      <c r="K905" s="233"/>
      <c r="L905" s="231"/>
      <c r="M905" s="116"/>
      <c r="N905" s="97"/>
      <c r="O905" s="95">
        <f t="shared" si="134"/>
        <v>0</v>
      </c>
      <c r="P905" s="97">
        <f t="shared" si="135"/>
        <v>0</v>
      </c>
      <c r="Q905" s="97"/>
      <c r="R905" s="232"/>
      <c r="AA905" s="34">
        <f>AA906</f>
        <v>1</v>
      </c>
    </row>
    <row r="906" spans="1:27" s="8" customFormat="1" ht="15" thickBot="1" thickTop="1">
      <c r="A906" s="42"/>
      <c r="B906" s="18" t="s">
        <v>2228</v>
      </c>
      <c r="C906" s="67"/>
      <c r="D906" s="118"/>
      <c r="E906" s="119"/>
      <c r="F906" s="120"/>
      <c r="G906" s="121"/>
      <c r="H906" s="122"/>
      <c r="I906" s="30"/>
      <c r="J906" s="30">
        <f>SUBTOTAL(9,J856:J905)</f>
        <v>0</v>
      </c>
      <c r="K906" s="217">
        <f>SUBTOTAL(9,K856:K905)</f>
        <v>0</v>
      </c>
      <c r="L906" s="30">
        <f>SUM(L858:L905)</f>
        <v>0</v>
      </c>
      <c r="M906" s="30">
        <f>SUM(M858:M905)</f>
        <v>0</v>
      </c>
      <c r="N906" s="30"/>
      <c r="O906" s="30">
        <f>SUBTOTAL(9,O856:O905)</f>
        <v>0</v>
      </c>
      <c r="P906" s="30">
        <f>SUBTOTAL(9,P856:P905)</f>
        <v>0</v>
      </c>
      <c r="Q906" s="81"/>
      <c r="R906" s="43"/>
      <c r="S906" s="99"/>
      <c r="U906" s="99"/>
      <c r="AA906" s="8">
        <f>IF(SUM(AA858:AA904)&gt;0,1,0)</f>
        <v>1</v>
      </c>
    </row>
    <row r="907" spans="1:27" s="8" customFormat="1" ht="11.25" customHeight="1" thickTop="1">
      <c r="A907" s="44"/>
      <c r="B907" s="15"/>
      <c r="C907" s="68"/>
      <c r="D907" s="76"/>
      <c r="E907" s="28"/>
      <c r="F907" s="65"/>
      <c r="G907" s="76"/>
      <c r="H907" s="113"/>
      <c r="I907" s="28"/>
      <c r="J907" s="28"/>
      <c r="K907" s="214"/>
      <c r="L907" s="201"/>
      <c r="M907" s="28"/>
      <c r="N907" s="95"/>
      <c r="O907" s="95"/>
      <c r="P907" s="95"/>
      <c r="Q907" s="79"/>
      <c r="R907" s="10"/>
      <c r="S907" s="11"/>
      <c r="U907" s="11"/>
      <c r="AA907" s="8">
        <f>+AA906</f>
        <v>1</v>
      </c>
    </row>
    <row r="908" spans="1:27" s="8" customFormat="1" ht="14.25">
      <c r="A908" s="45" t="s">
        <v>0</v>
      </c>
      <c r="B908" s="123" t="s">
        <v>2178</v>
      </c>
      <c r="C908" s="124"/>
      <c r="D908" s="125"/>
      <c r="E908" s="31"/>
      <c r="F908" s="124"/>
      <c r="G908" s="125"/>
      <c r="H908" s="126"/>
      <c r="I908" s="31"/>
      <c r="J908" s="31"/>
      <c r="K908" s="218"/>
      <c r="L908" s="206"/>
      <c r="M908" s="31"/>
      <c r="N908" s="96"/>
      <c r="O908" s="96"/>
      <c r="P908" s="96"/>
      <c r="Q908" s="82"/>
      <c r="R908" s="127"/>
      <c r="S908" s="12"/>
      <c r="U908" s="12"/>
      <c r="AA908" s="8">
        <f>+AA939</f>
        <v>1</v>
      </c>
    </row>
    <row r="909" spans="1:27" s="8" customFormat="1" ht="11.25" customHeight="1">
      <c r="A909" s="41"/>
      <c r="B909" s="85"/>
      <c r="C909" s="68"/>
      <c r="D909" s="228"/>
      <c r="E909" s="116"/>
      <c r="F909" s="68"/>
      <c r="G909" s="228"/>
      <c r="H909" s="229"/>
      <c r="I909" s="116"/>
      <c r="J909" s="116">
        <f>K909</f>
        <v>0</v>
      </c>
      <c r="K909" s="233"/>
      <c r="L909" s="231"/>
      <c r="M909" s="116"/>
      <c r="N909" s="97"/>
      <c r="O909" s="95">
        <f aca="true" t="shared" si="137" ref="O909:O938">P909</f>
        <v>0</v>
      </c>
      <c r="P909" s="97">
        <f aca="true" t="shared" si="138" ref="P909:P938">K909-M909-L909</f>
        <v>0</v>
      </c>
      <c r="Q909" s="97"/>
      <c r="R909" s="232"/>
      <c r="S909" s="11"/>
      <c r="U909" s="11"/>
      <c r="AA909" s="8">
        <f>AA908</f>
        <v>1</v>
      </c>
    </row>
    <row r="910" spans="1:27" s="8" customFormat="1" ht="11.25" customHeight="1">
      <c r="A910" s="40"/>
      <c r="B910" s="188" t="s">
        <v>2179</v>
      </c>
      <c r="C910" s="191"/>
      <c r="D910" s="190"/>
      <c r="E910" s="181"/>
      <c r="F910" s="185"/>
      <c r="G910" s="184"/>
      <c r="H910" s="186"/>
      <c r="I910" s="28"/>
      <c r="J910" s="28">
        <f aca="true" t="shared" si="139" ref="J910:J938">K910</f>
        <v>0</v>
      </c>
      <c r="K910" s="216"/>
      <c r="L910" s="204"/>
      <c r="M910" s="170"/>
      <c r="N910" s="97"/>
      <c r="O910" s="95">
        <f t="shared" si="137"/>
        <v>0</v>
      </c>
      <c r="P910" s="97">
        <f t="shared" si="138"/>
        <v>0</v>
      </c>
      <c r="Q910" s="192"/>
      <c r="R910" s="193"/>
      <c r="S910" s="12"/>
      <c r="U910" s="12"/>
      <c r="AA910" s="8">
        <f aca="true" t="shared" si="140" ref="AA910:AA937">IF(OR(B910&lt;&gt;0,C910&lt;&gt;0),1,0)</f>
        <v>1</v>
      </c>
    </row>
    <row r="911" spans="1:27" s="2" customFormat="1" ht="11.25" customHeight="1">
      <c r="A911" s="52"/>
      <c r="B911" s="182"/>
      <c r="C911" s="183"/>
      <c r="D911" s="184"/>
      <c r="E911" s="180"/>
      <c r="F911" s="185"/>
      <c r="G911" s="184"/>
      <c r="H911" s="186"/>
      <c r="I911" s="28"/>
      <c r="J911" s="28">
        <f t="shared" si="139"/>
        <v>0</v>
      </c>
      <c r="K911" s="216"/>
      <c r="L911" s="203"/>
      <c r="M911" s="169"/>
      <c r="N911" s="97"/>
      <c r="O911" s="95">
        <f t="shared" si="137"/>
        <v>0</v>
      </c>
      <c r="P911" s="97">
        <f t="shared" si="138"/>
        <v>0</v>
      </c>
      <c r="Q911" s="192"/>
      <c r="R911" s="194"/>
      <c r="S911" s="3"/>
      <c r="T911" s="112"/>
      <c r="U911" s="3"/>
      <c r="AA911" s="34">
        <f t="shared" si="140"/>
        <v>0</v>
      </c>
    </row>
    <row r="912" spans="1:27" s="2" customFormat="1" ht="11.25" customHeight="1">
      <c r="A912" s="52"/>
      <c r="B912" s="182"/>
      <c r="C912" s="183"/>
      <c r="D912" s="184"/>
      <c r="E912" s="180"/>
      <c r="F912" s="185"/>
      <c r="G912" s="184"/>
      <c r="H912" s="186"/>
      <c r="I912" s="28"/>
      <c r="J912" s="28">
        <f t="shared" si="139"/>
        <v>0</v>
      </c>
      <c r="K912" s="216"/>
      <c r="L912" s="203"/>
      <c r="M912" s="169"/>
      <c r="N912" s="97"/>
      <c r="O912" s="95">
        <f t="shared" si="137"/>
        <v>0</v>
      </c>
      <c r="P912" s="97">
        <f t="shared" si="138"/>
        <v>0</v>
      </c>
      <c r="Q912" s="192"/>
      <c r="R912" s="194"/>
      <c r="S912" s="3"/>
      <c r="T912" s="112"/>
      <c r="U912" s="3"/>
      <c r="AA912" s="34">
        <f t="shared" si="140"/>
        <v>0</v>
      </c>
    </row>
    <row r="913" spans="1:27" s="2" customFormat="1" ht="11.25" customHeight="1">
      <c r="A913" s="52"/>
      <c r="B913" s="182"/>
      <c r="C913" s="183"/>
      <c r="D913" s="184"/>
      <c r="E913" s="180"/>
      <c r="F913" s="185"/>
      <c r="G913" s="184"/>
      <c r="H913" s="186"/>
      <c r="I913" s="28"/>
      <c r="J913" s="28">
        <f t="shared" si="139"/>
        <v>0</v>
      </c>
      <c r="K913" s="216"/>
      <c r="L913" s="203"/>
      <c r="M913" s="169"/>
      <c r="N913" s="97"/>
      <c r="O913" s="95">
        <f t="shared" si="137"/>
        <v>0</v>
      </c>
      <c r="P913" s="97">
        <f t="shared" si="138"/>
        <v>0</v>
      </c>
      <c r="Q913" s="192"/>
      <c r="R913" s="194"/>
      <c r="S913" s="3"/>
      <c r="T913" s="112"/>
      <c r="U913" s="3"/>
      <c r="AA913" s="34">
        <f t="shared" si="140"/>
        <v>0</v>
      </c>
    </row>
    <row r="914" spans="1:27" s="2" customFormat="1" ht="11.25" customHeight="1">
      <c r="A914" s="52"/>
      <c r="B914" s="187"/>
      <c r="C914" s="183"/>
      <c r="D914" s="184"/>
      <c r="E914" s="180"/>
      <c r="F914" s="185"/>
      <c r="G914" s="184"/>
      <c r="H914" s="186"/>
      <c r="I914" s="28"/>
      <c r="J914" s="28">
        <f t="shared" si="139"/>
        <v>0</v>
      </c>
      <c r="K914" s="216"/>
      <c r="L914" s="203"/>
      <c r="M914" s="169"/>
      <c r="N914" s="97"/>
      <c r="O914" s="95">
        <f t="shared" si="137"/>
        <v>0</v>
      </c>
      <c r="P914" s="97">
        <f t="shared" si="138"/>
        <v>0</v>
      </c>
      <c r="Q914" s="192"/>
      <c r="R914" s="194"/>
      <c r="S914" s="3"/>
      <c r="T914" s="112"/>
      <c r="U914" s="3"/>
      <c r="AA914" s="34">
        <f t="shared" si="140"/>
        <v>0</v>
      </c>
    </row>
    <row r="915" spans="1:27" s="2" customFormat="1" ht="11.25" customHeight="1">
      <c r="A915" s="52"/>
      <c r="B915" s="182"/>
      <c r="C915" s="183"/>
      <c r="D915" s="184"/>
      <c r="E915" s="180"/>
      <c r="F915" s="185"/>
      <c r="G915" s="184"/>
      <c r="H915" s="186"/>
      <c r="I915" s="28"/>
      <c r="J915" s="28">
        <f t="shared" si="139"/>
        <v>0</v>
      </c>
      <c r="K915" s="216"/>
      <c r="L915" s="203"/>
      <c r="M915" s="169"/>
      <c r="N915" s="97"/>
      <c r="O915" s="95">
        <f t="shared" si="137"/>
        <v>0</v>
      </c>
      <c r="P915" s="97">
        <f t="shared" si="138"/>
        <v>0</v>
      </c>
      <c r="Q915" s="192"/>
      <c r="R915" s="194"/>
      <c r="S915" s="3"/>
      <c r="T915" s="112"/>
      <c r="U915" s="3"/>
      <c r="AA915" s="34">
        <f t="shared" si="140"/>
        <v>0</v>
      </c>
    </row>
    <row r="916" spans="1:27" s="2" customFormat="1" ht="11.25" customHeight="1">
      <c r="A916" s="52"/>
      <c r="B916" s="182"/>
      <c r="C916" s="183"/>
      <c r="D916" s="184"/>
      <c r="E916" s="180"/>
      <c r="F916" s="185"/>
      <c r="G916" s="184"/>
      <c r="H916" s="186"/>
      <c r="I916" s="28"/>
      <c r="J916" s="28">
        <f t="shared" si="139"/>
        <v>0</v>
      </c>
      <c r="K916" s="216"/>
      <c r="L916" s="203"/>
      <c r="M916" s="169"/>
      <c r="N916" s="97"/>
      <c r="O916" s="95">
        <f t="shared" si="137"/>
        <v>0</v>
      </c>
      <c r="P916" s="97">
        <f t="shared" si="138"/>
        <v>0</v>
      </c>
      <c r="Q916" s="192"/>
      <c r="R916" s="194"/>
      <c r="S916" s="3"/>
      <c r="T916" s="112"/>
      <c r="U916" s="3"/>
      <c r="AA916" s="34">
        <f t="shared" si="140"/>
        <v>0</v>
      </c>
    </row>
    <row r="917" spans="1:27" s="2" customFormat="1" ht="11.25" customHeight="1">
      <c r="A917" s="52"/>
      <c r="B917" s="182"/>
      <c r="C917" s="183"/>
      <c r="D917" s="184"/>
      <c r="E917" s="180"/>
      <c r="F917" s="185"/>
      <c r="G917" s="184"/>
      <c r="H917" s="186"/>
      <c r="I917" s="28"/>
      <c r="J917" s="28">
        <f t="shared" si="139"/>
        <v>0</v>
      </c>
      <c r="K917" s="216"/>
      <c r="L917" s="203"/>
      <c r="M917" s="169"/>
      <c r="N917" s="97"/>
      <c r="O917" s="95">
        <f t="shared" si="137"/>
        <v>0</v>
      </c>
      <c r="P917" s="97">
        <f t="shared" si="138"/>
        <v>0</v>
      </c>
      <c r="Q917" s="192"/>
      <c r="R917" s="194"/>
      <c r="S917" s="3"/>
      <c r="T917" s="112"/>
      <c r="U917" s="3"/>
      <c r="AA917" s="34">
        <f t="shared" si="140"/>
        <v>0</v>
      </c>
    </row>
    <row r="918" spans="1:27" s="2" customFormat="1" ht="11.25" customHeight="1">
      <c r="A918" s="52"/>
      <c r="B918" s="187"/>
      <c r="C918" s="183"/>
      <c r="D918" s="184"/>
      <c r="E918" s="180"/>
      <c r="F918" s="185"/>
      <c r="G918" s="184"/>
      <c r="H918" s="186"/>
      <c r="I918" s="28"/>
      <c r="J918" s="28">
        <f t="shared" si="139"/>
        <v>0</v>
      </c>
      <c r="K918" s="216"/>
      <c r="L918" s="203"/>
      <c r="M918" s="169"/>
      <c r="N918" s="97"/>
      <c r="O918" s="95">
        <f t="shared" si="137"/>
        <v>0</v>
      </c>
      <c r="P918" s="97">
        <f t="shared" si="138"/>
        <v>0</v>
      </c>
      <c r="Q918" s="192"/>
      <c r="R918" s="194"/>
      <c r="S918" s="3"/>
      <c r="T918" s="112"/>
      <c r="U918" s="3"/>
      <c r="AA918" s="34">
        <f t="shared" si="140"/>
        <v>0</v>
      </c>
    </row>
    <row r="919" spans="1:27" s="2" customFormat="1" ht="11.25" customHeight="1">
      <c r="A919" s="52"/>
      <c r="B919" s="182"/>
      <c r="C919" s="183"/>
      <c r="D919" s="184"/>
      <c r="E919" s="180"/>
      <c r="F919" s="185"/>
      <c r="G919" s="184"/>
      <c r="H919" s="186"/>
      <c r="I919" s="28"/>
      <c r="J919" s="28">
        <f t="shared" si="139"/>
        <v>0</v>
      </c>
      <c r="K919" s="216"/>
      <c r="L919" s="203"/>
      <c r="M919" s="169"/>
      <c r="N919" s="97"/>
      <c r="O919" s="95">
        <f t="shared" si="137"/>
        <v>0</v>
      </c>
      <c r="P919" s="97">
        <f t="shared" si="138"/>
        <v>0</v>
      </c>
      <c r="Q919" s="192"/>
      <c r="R919" s="194"/>
      <c r="S919" s="3"/>
      <c r="T919" s="112"/>
      <c r="U919" s="3"/>
      <c r="AA919" s="34">
        <f t="shared" si="140"/>
        <v>0</v>
      </c>
    </row>
    <row r="920" spans="1:27" s="2" customFormat="1" ht="11.25" customHeight="1">
      <c r="A920" s="52"/>
      <c r="B920" s="182"/>
      <c r="C920" s="183"/>
      <c r="D920" s="184"/>
      <c r="E920" s="180"/>
      <c r="F920" s="185"/>
      <c r="G920" s="184"/>
      <c r="H920" s="186"/>
      <c r="I920" s="28"/>
      <c r="J920" s="28">
        <f t="shared" si="139"/>
        <v>0</v>
      </c>
      <c r="K920" s="216"/>
      <c r="L920" s="203"/>
      <c r="M920" s="169"/>
      <c r="N920" s="97"/>
      <c r="O920" s="95">
        <f t="shared" si="137"/>
        <v>0</v>
      </c>
      <c r="P920" s="97">
        <f t="shared" si="138"/>
        <v>0</v>
      </c>
      <c r="Q920" s="192"/>
      <c r="R920" s="194"/>
      <c r="S920" s="3"/>
      <c r="T920" s="112"/>
      <c r="U920" s="3"/>
      <c r="AA920" s="34">
        <f t="shared" si="140"/>
        <v>0</v>
      </c>
    </row>
    <row r="921" spans="1:27" s="2" customFormat="1" ht="11.25" customHeight="1">
      <c r="A921" s="52"/>
      <c r="B921" s="182"/>
      <c r="C921" s="183"/>
      <c r="D921" s="184"/>
      <c r="E921" s="180"/>
      <c r="F921" s="185"/>
      <c r="G921" s="184"/>
      <c r="H921" s="186"/>
      <c r="I921" s="28"/>
      <c r="J921" s="28">
        <f t="shared" si="139"/>
        <v>0</v>
      </c>
      <c r="K921" s="216"/>
      <c r="L921" s="203"/>
      <c r="M921" s="169"/>
      <c r="N921" s="97"/>
      <c r="O921" s="95">
        <f t="shared" si="137"/>
        <v>0</v>
      </c>
      <c r="P921" s="97">
        <f t="shared" si="138"/>
        <v>0</v>
      </c>
      <c r="Q921" s="192"/>
      <c r="R921" s="194"/>
      <c r="S921" s="3"/>
      <c r="T921" s="112"/>
      <c r="U921" s="3"/>
      <c r="AA921" s="34">
        <f t="shared" si="140"/>
        <v>0</v>
      </c>
    </row>
    <row r="922" spans="1:27" s="2" customFormat="1" ht="11.25" customHeight="1">
      <c r="A922" s="52"/>
      <c r="B922" s="182"/>
      <c r="C922" s="183"/>
      <c r="D922" s="184"/>
      <c r="E922" s="180"/>
      <c r="F922" s="185"/>
      <c r="G922" s="184"/>
      <c r="H922" s="186"/>
      <c r="I922" s="28"/>
      <c r="J922" s="28">
        <f t="shared" si="139"/>
        <v>0</v>
      </c>
      <c r="K922" s="216"/>
      <c r="L922" s="203"/>
      <c r="M922" s="169"/>
      <c r="N922" s="97"/>
      <c r="O922" s="95">
        <f t="shared" si="137"/>
        <v>0</v>
      </c>
      <c r="P922" s="97">
        <f t="shared" si="138"/>
        <v>0</v>
      </c>
      <c r="Q922" s="192"/>
      <c r="R922" s="194"/>
      <c r="S922" s="3"/>
      <c r="T922" s="112"/>
      <c r="U922" s="3"/>
      <c r="AA922" s="34">
        <f t="shared" si="140"/>
        <v>0</v>
      </c>
    </row>
    <row r="923" spans="1:27" s="2" customFormat="1" ht="11.25" customHeight="1">
      <c r="A923" s="52"/>
      <c r="B923" s="182"/>
      <c r="C923" s="183"/>
      <c r="D923" s="184"/>
      <c r="E923" s="180"/>
      <c r="F923" s="185"/>
      <c r="G923" s="184"/>
      <c r="H923" s="186"/>
      <c r="I923" s="28"/>
      <c r="J923" s="28">
        <f t="shared" si="139"/>
        <v>0</v>
      </c>
      <c r="K923" s="216"/>
      <c r="L923" s="203"/>
      <c r="M923" s="169"/>
      <c r="N923" s="97"/>
      <c r="O923" s="95">
        <f t="shared" si="137"/>
        <v>0</v>
      </c>
      <c r="P923" s="97">
        <f t="shared" si="138"/>
        <v>0</v>
      </c>
      <c r="Q923" s="192"/>
      <c r="R923" s="194"/>
      <c r="S923" s="3"/>
      <c r="T923" s="112"/>
      <c r="U923" s="3"/>
      <c r="AA923" s="34">
        <f t="shared" si="140"/>
        <v>0</v>
      </c>
    </row>
    <row r="924" spans="1:27" s="2" customFormat="1" ht="11.25" customHeight="1">
      <c r="A924" s="52"/>
      <c r="B924" s="182"/>
      <c r="C924" s="183"/>
      <c r="D924" s="184"/>
      <c r="E924" s="180"/>
      <c r="F924" s="185"/>
      <c r="G924" s="184"/>
      <c r="H924" s="186"/>
      <c r="I924" s="28"/>
      <c r="J924" s="28">
        <f t="shared" si="139"/>
        <v>0</v>
      </c>
      <c r="K924" s="216"/>
      <c r="L924" s="203"/>
      <c r="M924" s="169"/>
      <c r="N924" s="97"/>
      <c r="O924" s="95">
        <f t="shared" si="137"/>
        <v>0</v>
      </c>
      <c r="P924" s="97">
        <f t="shared" si="138"/>
        <v>0</v>
      </c>
      <c r="Q924" s="192"/>
      <c r="R924" s="194"/>
      <c r="S924" s="3"/>
      <c r="T924" s="112"/>
      <c r="U924" s="3"/>
      <c r="AA924" s="34">
        <f t="shared" si="140"/>
        <v>0</v>
      </c>
    </row>
    <row r="925" spans="1:27" s="2" customFormat="1" ht="11.25" customHeight="1">
      <c r="A925" s="52"/>
      <c r="B925" s="187"/>
      <c r="C925" s="183"/>
      <c r="D925" s="184"/>
      <c r="E925" s="180"/>
      <c r="F925" s="185"/>
      <c r="G925" s="184"/>
      <c r="H925" s="186"/>
      <c r="I925" s="28"/>
      <c r="J925" s="28">
        <f t="shared" si="139"/>
        <v>0</v>
      </c>
      <c r="K925" s="216"/>
      <c r="L925" s="203"/>
      <c r="M925" s="169"/>
      <c r="N925" s="97"/>
      <c r="O925" s="95">
        <f t="shared" si="137"/>
        <v>0</v>
      </c>
      <c r="P925" s="97">
        <f t="shared" si="138"/>
        <v>0</v>
      </c>
      <c r="Q925" s="192"/>
      <c r="R925" s="194"/>
      <c r="S925" s="3"/>
      <c r="T925" s="112"/>
      <c r="U925" s="3"/>
      <c r="AA925" s="34">
        <f t="shared" si="140"/>
        <v>0</v>
      </c>
    </row>
    <row r="926" spans="1:27" s="2" customFormat="1" ht="11.25" customHeight="1">
      <c r="A926" s="52"/>
      <c r="B926" s="182"/>
      <c r="C926" s="183"/>
      <c r="D926" s="184"/>
      <c r="E926" s="180"/>
      <c r="F926" s="185"/>
      <c r="G926" s="184"/>
      <c r="H926" s="186"/>
      <c r="I926" s="28"/>
      <c r="J926" s="28">
        <f t="shared" si="139"/>
        <v>0</v>
      </c>
      <c r="K926" s="216"/>
      <c r="L926" s="203"/>
      <c r="M926" s="169"/>
      <c r="N926" s="97"/>
      <c r="O926" s="95">
        <f t="shared" si="137"/>
        <v>0</v>
      </c>
      <c r="P926" s="97">
        <f t="shared" si="138"/>
        <v>0</v>
      </c>
      <c r="Q926" s="192"/>
      <c r="R926" s="194"/>
      <c r="S926" s="3"/>
      <c r="T926" s="112"/>
      <c r="U926" s="3"/>
      <c r="AA926" s="34">
        <f t="shared" si="140"/>
        <v>0</v>
      </c>
    </row>
    <row r="927" spans="1:27" s="2" customFormat="1" ht="11.25" customHeight="1">
      <c r="A927" s="52"/>
      <c r="B927" s="182"/>
      <c r="C927" s="183"/>
      <c r="D927" s="184"/>
      <c r="E927" s="180"/>
      <c r="F927" s="185"/>
      <c r="G927" s="184"/>
      <c r="H927" s="186"/>
      <c r="I927" s="28"/>
      <c r="J927" s="28">
        <f t="shared" si="139"/>
        <v>0</v>
      </c>
      <c r="K927" s="216"/>
      <c r="L927" s="203"/>
      <c r="M927" s="169"/>
      <c r="N927" s="97"/>
      <c r="O927" s="95">
        <f t="shared" si="137"/>
        <v>0</v>
      </c>
      <c r="P927" s="97">
        <f t="shared" si="138"/>
        <v>0</v>
      </c>
      <c r="Q927" s="192"/>
      <c r="R927" s="194"/>
      <c r="S927" s="3"/>
      <c r="T927" s="112"/>
      <c r="U927" s="3"/>
      <c r="AA927" s="34">
        <f t="shared" si="140"/>
        <v>0</v>
      </c>
    </row>
    <row r="928" spans="1:27" s="2" customFormat="1" ht="11.25" customHeight="1">
      <c r="A928" s="52"/>
      <c r="B928" s="182"/>
      <c r="C928" s="183"/>
      <c r="D928" s="184"/>
      <c r="E928" s="180"/>
      <c r="F928" s="185"/>
      <c r="G928" s="184"/>
      <c r="H928" s="186"/>
      <c r="I928" s="28"/>
      <c r="J928" s="28">
        <f t="shared" si="139"/>
        <v>0</v>
      </c>
      <c r="K928" s="216"/>
      <c r="L928" s="203"/>
      <c r="M928" s="169"/>
      <c r="N928" s="97"/>
      <c r="O928" s="95">
        <f t="shared" si="137"/>
        <v>0</v>
      </c>
      <c r="P928" s="97">
        <f t="shared" si="138"/>
        <v>0</v>
      </c>
      <c r="Q928" s="192"/>
      <c r="R928" s="194"/>
      <c r="S928" s="3"/>
      <c r="T928" s="112"/>
      <c r="U928" s="3"/>
      <c r="AA928" s="34">
        <f t="shared" si="140"/>
        <v>0</v>
      </c>
    </row>
    <row r="929" spans="1:27" s="2" customFormat="1" ht="11.25" customHeight="1">
      <c r="A929" s="52"/>
      <c r="B929" s="187"/>
      <c r="C929" s="183"/>
      <c r="D929" s="184"/>
      <c r="E929" s="180"/>
      <c r="F929" s="185"/>
      <c r="G929" s="184"/>
      <c r="H929" s="186"/>
      <c r="I929" s="28"/>
      <c r="J929" s="28">
        <f t="shared" si="139"/>
        <v>0</v>
      </c>
      <c r="K929" s="216"/>
      <c r="L929" s="203"/>
      <c r="M929" s="169"/>
      <c r="N929" s="97"/>
      <c r="O929" s="95">
        <f t="shared" si="137"/>
        <v>0</v>
      </c>
      <c r="P929" s="97">
        <f t="shared" si="138"/>
        <v>0</v>
      </c>
      <c r="Q929" s="192"/>
      <c r="R929" s="194"/>
      <c r="S929" s="3"/>
      <c r="T929" s="112"/>
      <c r="U929" s="3"/>
      <c r="AA929" s="34">
        <f t="shared" si="140"/>
        <v>0</v>
      </c>
    </row>
    <row r="930" spans="1:27" s="2" customFormat="1" ht="11.25" customHeight="1">
      <c r="A930" s="52"/>
      <c r="B930" s="182"/>
      <c r="C930" s="183"/>
      <c r="D930" s="184"/>
      <c r="E930" s="180"/>
      <c r="F930" s="185"/>
      <c r="G930" s="184"/>
      <c r="H930" s="186"/>
      <c r="I930" s="28"/>
      <c r="J930" s="28">
        <f t="shared" si="139"/>
        <v>0</v>
      </c>
      <c r="K930" s="216"/>
      <c r="L930" s="203"/>
      <c r="M930" s="169"/>
      <c r="N930" s="97"/>
      <c r="O930" s="95">
        <f t="shared" si="137"/>
        <v>0</v>
      </c>
      <c r="P930" s="97">
        <f t="shared" si="138"/>
        <v>0</v>
      </c>
      <c r="Q930" s="192"/>
      <c r="R930" s="194"/>
      <c r="S930" s="3"/>
      <c r="T930" s="112"/>
      <c r="U930" s="3"/>
      <c r="AA930" s="34">
        <f t="shared" si="140"/>
        <v>0</v>
      </c>
    </row>
    <row r="931" spans="1:27" s="2" customFormat="1" ht="11.25" customHeight="1">
      <c r="A931" s="52"/>
      <c r="B931" s="182"/>
      <c r="C931" s="183"/>
      <c r="D931" s="184"/>
      <c r="E931" s="180"/>
      <c r="F931" s="185"/>
      <c r="G931" s="184"/>
      <c r="H931" s="186"/>
      <c r="I931" s="28"/>
      <c r="J931" s="28">
        <f t="shared" si="139"/>
        <v>0</v>
      </c>
      <c r="K931" s="216"/>
      <c r="L931" s="203"/>
      <c r="M931" s="169"/>
      <c r="N931" s="97"/>
      <c r="O931" s="95">
        <f t="shared" si="137"/>
        <v>0</v>
      </c>
      <c r="P931" s="97">
        <f t="shared" si="138"/>
        <v>0</v>
      </c>
      <c r="Q931" s="192"/>
      <c r="R931" s="194"/>
      <c r="S931" s="3"/>
      <c r="T931" s="112"/>
      <c r="U931" s="3"/>
      <c r="AA931" s="34">
        <f t="shared" si="140"/>
        <v>0</v>
      </c>
    </row>
    <row r="932" spans="1:27" s="2" customFormat="1" ht="11.25" customHeight="1">
      <c r="A932" s="52"/>
      <c r="B932" s="182"/>
      <c r="C932" s="183"/>
      <c r="D932" s="184"/>
      <c r="E932" s="180"/>
      <c r="F932" s="185"/>
      <c r="G932" s="184"/>
      <c r="H932" s="186"/>
      <c r="I932" s="28"/>
      <c r="J932" s="28">
        <f t="shared" si="139"/>
        <v>0</v>
      </c>
      <c r="K932" s="216"/>
      <c r="L932" s="203"/>
      <c r="M932" s="169"/>
      <c r="N932" s="97"/>
      <c r="O932" s="95">
        <f t="shared" si="137"/>
        <v>0</v>
      </c>
      <c r="P932" s="97">
        <f t="shared" si="138"/>
        <v>0</v>
      </c>
      <c r="Q932" s="192"/>
      <c r="R932" s="194"/>
      <c r="S932" s="3"/>
      <c r="T932" s="112"/>
      <c r="U932" s="3"/>
      <c r="AA932" s="34">
        <f t="shared" si="140"/>
        <v>0</v>
      </c>
    </row>
    <row r="933" spans="1:27" s="8" customFormat="1" ht="11.25" customHeight="1">
      <c r="A933" s="41"/>
      <c r="B933" s="188"/>
      <c r="C933" s="189"/>
      <c r="D933" s="190"/>
      <c r="E933" s="181"/>
      <c r="F933" s="185"/>
      <c r="G933" s="184"/>
      <c r="H933" s="186"/>
      <c r="I933" s="28"/>
      <c r="J933" s="28">
        <f t="shared" si="139"/>
        <v>0</v>
      </c>
      <c r="K933" s="216"/>
      <c r="L933" s="204"/>
      <c r="M933" s="170"/>
      <c r="N933" s="97"/>
      <c r="O933" s="95">
        <f t="shared" si="137"/>
        <v>0</v>
      </c>
      <c r="P933" s="97">
        <f t="shared" si="138"/>
        <v>0</v>
      </c>
      <c r="Q933" s="192"/>
      <c r="R933" s="193"/>
      <c r="AA933" s="34">
        <f t="shared" si="140"/>
        <v>0</v>
      </c>
    </row>
    <row r="934" spans="1:27" s="2" customFormat="1" ht="11.25" customHeight="1">
      <c r="A934" s="52"/>
      <c r="B934" s="187"/>
      <c r="C934" s="183"/>
      <c r="D934" s="184"/>
      <c r="E934" s="180"/>
      <c r="F934" s="185"/>
      <c r="G934" s="184"/>
      <c r="H934" s="186"/>
      <c r="I934" s="28"/>
      <c r="J934" s="28">
        <f t="shared" si="139"/>
        <v>0</v>
      </c>
      <c r="K934" s="216"/>
      <c r="L934" s="203"/>
      <c r="M934" s="169"/>
      <c r="N934" s="97"/>
      <c r="O934" s="95">
        <f t="shared" si="137"/>
        <v>0</v>
      </c>
      <c r="P934" s="97">
        <f t="shared" si="138"/>
        <v>0</v>
      </c>
      <c r="Q934" s="192"/>
      <c r="R934" s="194"/>
      <c r="S934" s="3"/>
      <c r="T934" s="112"/>
      <c r="U934" s="3"/>
      <c r="AA934" s="34">
        <f t="shared" si="140"/>
        <v>0</v>
      </c>
    </row>
    <row r="935" spans="1:27" s="2" customFormat="1" ht="11.25" customHeight="1">
      <c r="A935" s="52"/>
      <c r="B935" s="182"/>
      <c r="C935" s="183"/>
      <c r="D935" s="184"/>
      <c r="E935" s="180"/>
      <c r="F935" s="185"/>
      <c r="G935" s="184"/>
      <c r="H935" s="186"/>
      <c r="I935" s="28"/>
      <c r="J935" s="28">
        <f t="shared" si="139"/>
        <v>0</v>
      </c>
      <c r="K935" s="216"/>
      <c r="L935" s="203"/>
      <c r="M935" s="169"/>
      <c r="N935" s="97"/>
      <c r="O935" s="95">
        <f t="shared" si="137"/>
        <v>0</v>
      </c>
      <c r="P935" s="97">
        <f t="shared" si="138"/>
        <v>0</v>
      </c>
      <c r="Q935" s="192"/>
      <c r="R935" s="194"/>
      <c r="S935" s="3"/>
      <c r="T935" s="112"/>
      <c r="U935" s="3"/>
      <c r="AA935" s="34">
        <f t="shared" si="140"/>
        <v>0</v>
      </c>
    </row>
    <row r="936" spans="1:27" s="2" customFormat="1" ht="11.25" customHeight="1">
      <c r="A936" s="52"/>
      <c r="B936" s="182"/>
      <c r="C936" s="183"/>
      <c r="D936" s="184"/>
      <c r="E936" s="180"/>
      <c r="F936" s="185"/>
      <c r="G936" s="184"/>
      <c r="H936" s="186"/>
      <c r="I936" s="28"/>
      <c r="J936" s="28">
        <f t="shared" si="139"/>
        <v>0</v>
      </c>
      <c r="K936" s="216"/>
      <c r="L936" s="203"/>
      <c r="M936" s="169"/>
      <c r="N936" s="97"/>
      <c r="O936" s="95">
        <f t="shared" si="137"/>
        <v>0</v>
      </c>
      <c r="P936" s="97">
        <f t="shared" si="138"/>
        <v>0</v>
      </c>
      <c r="Q936" s="192"/>
      <c r="R936" s="194"/>
      <c r="S936" s="3"/>
      <c r="T936" s="112"/>
      <c r="U936" s="3"/>
      <c r="AA936" s="34">
        <f t="shared" si="140"/>
        <v>0</v>
      </c>
    </row>
    <row r="937" spans="1:27" s="2" customFormat="1" ht="11.25" customHeight="1">
      <c r="A937" s="52"/>
      <c r="B937" s="182"/>
      <c r="C937" s="183"/>
      <c r="D937" s="184"/>
      <c r="E937" s="180"/>
      <c r="F937" s="185"/>
      <c r="G937" s="184"/>
      <c r="H937" s="186"/>
      <c r="I937" s="28"/>
      <c r="J937" s="28">
        <f t="shared" si="139"/>
        <v>0</v>
      </c>
      <c r="K937" s="216"/>
      <c r="L937" s="203"/>
      <c r="M937" s="169"/>
      <c r="N937" s="97"/>
      <c r="O937" s="95">
        <f t="shared" si="137"/>
        <v>0</v>
      </c>
      <c r="P937" s="97">
        <f t="shared" si="138"/>
        <v>0</v>
      </c>
      <c r="Q937" s="192"/>
      <c r="R937" s="194"/>
      <c r="S937" s="3"/>
      <c r="T937" s="112"/>
      <c r="U937" s="3"/>
      <c r="AA937" s="34">
        <f t="shared" si="140"/>
        <v>0</v>
      </c>
    </row>
    <row r="938" spans="1:27" s="8" customFormat="1" ht="11.25" customHeight="1" thickBot="1">
      <c r="A938" s="41"/>
      <c r="B938" s="85"/>
      <c r="C938" s="68"/>
      <c r="D938" s="228"/>
      <c r="E938" s="116"/>
      <c r="F938" s="234"/>
      <c r="G938" s="235"/>
      <c r="H938" s="236"/>
      <c r="I938" s="116"/>
      <c r="J938" s="116">
        <f t="shared" si="139"/>
        <v>0</v>
      </c>
      <c r="K938" s="233"/>
      <c r="L938" s="231"/>
      <c r="M938" s="116"/>
      <c r="N938" s="97"/>
      <c r="O938" s="95">
        <f t="shared" si="137"/>
        <v>0</v>
      </c>
      <c r="P938" s="97">
        <f t="shared" si="138"/>
        <v>0</v>
      </c>
      <c r="Q938" s="97"/>
      <c r="R938" s="232"/>
      <c r="AA938" s="34">
        <f>AA939</f>
        <v>1</v>
      </c>
    </row>
    <row r="939" spans="1:27" s="8" customFormat="1" ht="15" thickBot="1" thickTop="1">
      <c r="A939" s="42"/>
      <c r="B939" s="18" t="s">
        <v>2229</v>
      </c>
      <c r="C939" s="67"/>
      <c r="D939" s="118"/>
      <c r="E939" s="119"/>
      <c r="F939" s="120"/>
      <c r="G939" s="121"/>
      <c r="H939" s="122"/>
      <c r="I939" s="30"/>
      <c r="J939" s="30">
        <f>SUBTOTAL(9,J908:J938)</f>
        <v>0</v>
      </c>
      <c r="K939" s="217">
        <f>SUBTOTAL(9,K908:K938)</f>
        <v>0</v>
      </c>
      <c r="L939" s="30">
        <f>SUM(L910:L938)</f>
        <v>0</v>
      </c>
      <c r="M939" s="30">
        <f>SUM(M910:M938)</f>
        <v>0</v>
      </c>
      <c r="N939" s="30"/>
      <c r="O939" s="30">
        <f>SUBTOTAL(9,O908:O938)</f>
        <v>0</v>
      </c>
      <c r="P939" s="30">
        <f>SUBTOTAL(9,P908:P938)</f>
        <v>0</v>
      </c>
      <c r="Q939" s="81"/>
      <c r="R939" s="43"/>
      <c r="S939" s="99"/>
      <c r="U939" s="99"/>
      <c r="AA939" s="8">
        <f>IF(SUM(AA910:AA937)&gt;0,1,0)</f>
        <v>1</v>
      </c>
    </row>
    <row r="940" spans="1:27" s="8" customFormat="1" ht="11.25" customHeight="1" thickTop="1">
      <c r="A940" s="44"/>
      <c r="B940" s="15"/>
      <c r="C940" s="68"/>
      <c r="D940" s="76"/>
      <c r="E940" s="28"/>
      <c r="F940" s="65"/>
      <c r="G940" s="76"/>
      <c r="H940" s="113"/>
      <c r="I940" s="28"/>
      <c r="J940" s="28"/>
      <c r="K940" s="214"/>
      <c r="L940" s="201"/>
      <c r="M940" s="28"/>
      <c r="N940" s="95"/>
      <c r="O940" s="95"/>
      <c r="P940" s="95"/>
      <c r="Q940" s="79"/>
      <c r="R940" s="10"/>
      <c r="S940" s="11"/>
      <c r="U940" s="11"/>
      <c r="AA940" s="8">
        <f>+AA939</f>
        <v>1</v>
      </c>
    </row>
    <row r="941" spans="1:27" s="8" customFormat="1" ht="14.25">
      <c r="A941" s="45" t="s">
        <v>1</v>
      </c>
      <c r="B941" s="123" t="s">
        <v>2230</v>
      </c>
      <c r="C941" s="124"/>
      <c r="D941" s="125"/>
      <c r="E941" s="31"/>
      <c r="F941" s="124"/>
      <c r="G941" s="125"/>
      <c r="H941" s="126"/>
      <c r="I941" s="31"/>
      <c r="J941" s="31"/>
      <c r="K941" s="218"/>
      <c r="L941" s="206"/>
      <c r="M941" s="31"/>
      <c r="N941" s="96"/>
      <c r="O941" s="96"/>
      <c r="P941" s="96"/>
      <c r="Q941" s="82"/>
      <c r="R941" s="127"/>
      <c r="S941" s="12"/>
      <c r="U941" s="12"/>
      <c r="AA941" s="8">
        <f>+AA972</f>
        <v>1</v>
      </c>
    </row>
    <row r="942" spans="1:27" s="8" customFormat="1" ht="11.25" customHeight="1">
      <c r="A942" s="41"/>
      <c r="B942" s="85"/>
      <c r="C942" s="68"/>
      <c r="D942" s="228"/>
      <c r="E942" s="116"/>
      <c r="F942" s="68"/>
      <c r="G942" s="228"/>
      <c r="H942" s="229"/>
      <c r="I942" s="116"/>
      <c r="J942" s="116"/>
      <c r="K942" s="233">
        <f>I942+J942</f>
        <v>0</v>
      </c>
      <c r="L942" s="231"/>
      <c r="M942" s="116"/>
      <c r="N942" s="97"/>
      <c r="O942" s="97"/>
      <c r="P942" s="97">
        <f aca="true" t="shared" si="141" ref="P942:P971">K942-M942-L942</f>
        <v>0</v>
      </c>
      <c r="Q942" s="97"/>
      <c r="R942" s="232"/>
      <c r="S942" s="11">
        <f>IF(I942&gt;0,1,0)</f>
        <v>0</v>
      </c>
      <c r="T942" s="11">
        <f>IF(J942&gt;0,1,0)</f>
        <v>0</v>
      </c>
      <c r="U942" s="8">
        <f aca="true" t="shared" si="142" ref="U942:U972">IF(N942&gt;0,1,0)</f>
        <v>0</v>
      </c>
      <c r="V942" s="8">
        <f aca="true" t="shared" si="143" ref="V942:W972">IF(O942&gt;0,1,0)</f>
        <v>0</v>
      </c>
      <c r="AA942" s="8">
        <f>AA941</f>
        <v>1</v>
      </c>
    </row>
    <row r="943" spans="1:27" s="8" customFormat="1" ht="11.25" customHeight="1">
      <c r="A943" s="40"/>
      <c r="B943" s="188" t="s">
        <v>2179</v>
      </c>
      <c r="C943" s="191"/>
      <c r="D943" s="190"/>
      <c r="E943" s="181"/>
      <c r="F943" s="185"/>
      <c r="G943" s="184"/>
      <c r="H943" s="186"/>
      <c r="I943" s="181"/>
      <c r="J943" s="181"/>
      <c r="K943" s="223">
        <f aca="true" t="shared" si="144" ref="K943:K971">I943+J943</f>
        <v>0</v>
      </c>
      <c r="L943" s="204"/>
      <c r="M943" s="170"/>
      <c r="N943" s="171">
        <f>I943</f>
        <v>0</v>
      </c>
      <c r="O943" s="171">
        <f>J943</f>
        <v>0</v>
      </c>
      <c r="P943" s="97">
        <f t="shared" si="141"/>
        <v>0</v>
      </c>
      <c r="Q943" s="192"/>
      <c r="R943" s="193"/>
      <c r="S943" s="11">
        <f aca="true" t="shared" si="145" ref="S943:T972">IF(I943&gt;0,1,0)</f>
        <v>0</v>
      </c>
      <c r="T943" s="11">
        <f t="shared" si="145"/>
        <v>0</v>
      </c>
      <c r="U943" s="8">
        <f t="shared" si="142"/>
        <v>0</v>
      </c>
      <c r="V943" s="8">
        <f t="shared" si="143"/>
        <v>0</v>
      </c>
      <c r="AA943" s="8">
        <f aca="true" t="shared" si="146" ref="AA943:AA970">IF(OR(B943&lt;&gt;0,C943&lt;&gt;0),1,0)</f>
        <v>1</v>
      </c>
    </row>
    <row r="944" spans="1:27" s="2" customFormat="1" ht="11.25" customHeight="1">
      <c r="A944" s="52"/>
      <c r="B944" s="182"/>
      <c r="C944" s="183"/>
      <c r="D944" s="184"/>
      <c r="E944" s="180"/>
      <c r="F944" s="185"/>
      <c r="G944" s="184"/>
      <c r="H944" s="186"/>
      <c r="I944" s="180"/>
      <c r="J944" s="180"/>
      <c r="K944" s="223">
        <f t="shared" si="144"/>
        <v>0</v>
      </c>
      <c r="L944" s="203"/>
      <c r="M944" s="169"/>
      <c r="N944" s="171">
        <f aca="true" t="shared" si="147" ref="N944:N971">I944</f>
        <v>0</v>
      </c>
      <c r="O944" s="171">
        <f aca="true" t="shared" si="148" ref="O944:O971">J944</f>
        <v>0</v>
      </c>
      <c r="P944" s="97">
        <f t="shared" si="141"/>
        <v>0</v>
      </c>
      <c r="Q944" s="192"/>
      <c r="R944" s="194"/>
      <c r="S944" s="11">
        <f t="shared" si="145"/>
        <v>0</v>
      </c>
      <c r="T944" s="11">
        <f t="shared" si="145"/>
        <v>0</v>
      </c>
      <c r="U944" s="8">
        <f t="shared" si="142"/>
        <v>0</v>
      </c>
      <c r="V944" s="8">
        <f t="shared" si="143"/>
        <v>0</v>
      </c>
      <c r="AA944" s="34">
        <f t="shared" si="146"/>
        <v>0</v>
      </c>
    </row>
    <row r="945" spans="1:27" s="2" customFormat="1" ht="11.25" customHeight="1">
      <c r="A945" s="52"/>
      <c r="B945" s="182"/>
      <c r="C945" s="183"/>
      <c r="D945" s="184"/>
      <c r="E945" s="180"/>
      <c r="F945" s="185"/>
      <c r="G945" s="184"/>
      <c r="H945" s="186"/>
      <c r="I945" s="180"/>
      <c r="J945" s="180"/>
      <c r="K945" s="223">
        <f t="shared" si="144"/>
        <v>0</v>
      </c>
      <c r="L945" s="203"/>
      <c r="M945" s="169"/>
      <c r="N945" s="171">
        <f t="shared" si="147"/>
        <v>0</v>
      </c>
      <c r="O945" s="171">
        <f t="shared" si="148"/>
        <v>0</v>
      </c>
      <c r="P945" s="97">
        <f t="shared" si="141"/>
        <v>0</v>
      </c>
      <c r="Q945" s="192"/>
      <c r="R945" s="194"/>
      <c r="S945" s="11">
        <f t="shared" si="145"/>
        <v>0</v>
      </c>
      <c r="T945" s="11">
        <f t="shared" si="145"/>
        <v>0</v>
      </c>
      <c r="U945" s="8">
        <f t="shared" si="142"/>
        <v>0</v>
      </c>
      <c r="V945" s="8">
        <f t="shared" si="143"/>
        <v>0</v>
      </c>
      <c r="AA945" s="34">
        <f t="shared" si="146"/>
        <v>0</v>
      </c>
    </row>
    <row r="946" spans="1:27" s="2" customFormat="1" ht="11.25" customHeight="1">
      <c r="A946" s="52"/>
      <c r="B946" s="182"/>
      <c r="C946" s="183"/>
      <c r="D946" s="184"/>
      <c r="E946" s="180"/>
      <c r="F946" s="185"/>
      <c r="G946" s="184"/>
      <c r="H946" s="186"/>
      <c r="I946" s="180"/>
      <c r="J946" s="180"/>
      <c r="K946" s="223">
        <f t="shared" si="144"/>
        <v>0</v>
      </c>
      <c r="L946" s="203"/>
      <c r="M946" s="169"/>
      <c r="N946" s="171">
        <f t="shared" si="147"/>
        <v>0</v>
      </c>
      <c r="O946" s="171">
        <f t="shared" si="148"/>
        <v>0</v>
      </c>
      <c r="P946" s="97">
        <f t="shared" si="141"/>
        <v>0</v>
      </c>
      <c r="Q946" s="192"/>
      <c r="R946" s="194"/>
      <c r="S946" s="11">
        <f t="shared" si="145"/>
        <v>0</v>
      </c>
      <c r="T946" s="11">
        <f t="shared" si="145"/>
        <v>0</v>
      </c>
      <c r="U946" s="8">
        <f t="shared" si="142"/>
        <v>0</v>
      </c>
      <c r="V946" s="8">
        <f t="shared" si="143"/>
        <v>0</v>
      </c>
      <c r="AA946" s="34">
        <f t="shared" si="146"/>
        <v>0</v>
      </c>
    </row>
    <row r="947" spans="1:27" s="2" customFormat="1" ht="11.25" customHeight="1">
      <c r="A947" s="52"/>
      <c r="B947" s="187"/>
      <c r="C947" s="183"/>
      <c r="D947" s="184"/>
      <c r="E947" s="180"/>
      <c r="F947" s="185"/>
      <c r="G947" s="184"/>
      <c r="H947" s="186"/>
      <c r="I947" s="180"/>
      <c r="J947" s="180"/>
      <c r="K947" s="223">
        <f t="shared" si="144"/>
        <v>0</v>
      </c>
      <c r="L947" s="203"/>
      <c r="M947" s="169"/>
      <c r="N947" s="171">
        <f t="shared" si="147"/>
        <v>0</v>
      </c>
      <c r="O947" s="171">
        <f t="shared" si="148"/>
        <v>0</v>
      </c>
      <c r="P947" s="97">
        <f t="shared" si="141"/>
        <v>0</v>
      </c>
      <c r="Q947" s="192"/>
      <c r="R947" s="194"/>
      <c r="S947" s="11">
        <f t="shared" si="145"/>
        <v>0</v>
      </c>
      <c r="T947" s="11">
        <f t="shared" si="145"/>
        <v>0</v>
      </c>
      <c r="U947" s="8">
        <f t="shared" si="142"/>
        <v>0</v>
      </c>
      <c r="V947" s="8">
        <f t="shared" si="143"/>
        <v>0</v>
      </c>
      <c r="AA947" s="34">
        <f t="shared" si="146"/>
        <v>0</v>
      </c>
    </row>
    <row r="948" spans="1:27" s="2" customFormat="1" ht="11.25" customHeight="1">
      <c r="A948" s="52"/>
      <c r="B948" s="182"/>
      <c r="C948" s="183"/>
      <c r="D948" s="184"/>
      <c r="E948" s="180"/>
      <c r="F948" s="185"/>
      <c r="G948" s="184"/>
      <c r="H948" s="186"/>
      <c r="I948" s="180"/>
      <c r="J948" s="180"/>
      <c r="K948" s="223">
        <f t="shared" si="144"/>
        <v>0</v>
      </c>
      <c r="L948" s="203"/>
      <c r="M948" s="169"/>
      <c r="N948" s="171">
        <f t="shared" si="147"/>
        <v>0</v>
      </c>
      <c r="O948" s="171">
        <f t="shared" si="148"/>
        <v>0</v>
      </c>
      <c r="P948" s="97">
        <f t="shared" si="141"/>
        <v>0</v>
      </c>
      <c r="Q948" s="192"/>
      <c r="R948" s="194"/>
      <c r="S948" s="11">
        <f t="shared" si="145"/>
        <v>0</v>
      </c>
      <c r="T948" s="11">
        <f t="shared" si="145"/>
        <v>0</v>
      </c>
      <c r="U948" s="8">
        <f t="shared" si="142"/>
        <v>0</v>
      </c>
      <c r="V948" s="8">
        <f t="shared" si="143"/>
        <v>0</v>
      </c>
      <c r="AA948" s="34">
        <f t="shared" si="146"/>
        <v>0</v>
      </c>
    </row>
    <row r="949" spans="1:27" s="2" customFormat="1" ht="11.25" customHeight="1">
      <c r="A949" s="52"/>
      <c r="B949" s="182"/>
      <c r="C949" s="183"/>
      <c r="D949" s="184"/>
      <c r="E949" s="180"/>
      <c r="F949" s="185"/>
      <c r="G949" s="184"/>
      <c r="H949" s="186"/>
      <c r="I949" s="180"/>
      <c r="J949" s="180"/>
      <c r="K949" s="223">
        <f t="shared" si="144"/>
        <v>0</v>
      </c>
      <c r="L949" s="203"/>
      <c r="M949" s="169"/>
      <c r="N949" s="171">
        <f t="shared" si="147"/>
        <v>0</v>
      </c>
      <c r="O949" s="171">
        <f t="shared" si="148"/>
        <v>0</v>
      </c>
      <c r="P949" s="97">
        <f t="shared" si="141"/>
        <v>0</v>
      </c>
      <c r="Q949" s="192"/>
      <c r="R949" s="194"/>
      <c r="S949" s="11">
        <f t="shared" si="145"/>
        <v>0</v>
      </c>
      <c r="T949" s="11">
        <f t="shared" si="145"/>
        <v>0</v>
      </c>
      <c r="U949" s="8">
        <f t="shared" si="142"/>
        <v>0</v>
      </c>
      <c r="V949" s="8">
        <f t="shared" si="143"/>
        <v>0</v>
      </c>
      <c r="AA949" s="34">
        <f t="shared" si="146"/>
        <v>0</v>
      </c>
    </row>
    <row r="950" spans="1:27" s="2" customFormat="1" ht="11.25" customHeight="1">
      <c r="A950" s="52"/>
      <c r="B950" s="182"/>
      <c r="C950" s="183"/>
      <c r="D950" s="184"/>
      <c r="E950" s="180"/>
      <c r="F950" s="185"/>
      <c r="G950" s="184"/>
      <c r="H950" s="186"/>
      <c r="I950" s="180"/>
      <c r="J950" s="180"/>
      <c r="K950" s="223">
        <f t="shared" si="144"/>
        <v>0</v>
      </c>
      <c r="L950" s="203"/>
      <c r="M950" s="169"/>
      <c r="N950" s="171">
        <f t="shared" si="147"/>
        <v>0</v>
      </c>
      <c r="O950" s="171">
        <f t="shared" si="148"/>
        <v>0</v>
      </c>
      <c r="P950" s="97">
        <f t="shared" si="141"/>
        <v>0</v>
      </c>
      <c r="Q950" s="192"/>
      <c r="R950" s="194"/>
      <c r="S950" s="11">
        <f t="shared" si="145"/>
        <v>0</v>
      </c>
      <c r="T950" s="11">
        <f t="shared" si="145"/>
        <v>0</v>
      </c>
      <c r="U950" s="8">
        <f t="shared" si="142"/>
        <v>0</v>
      </c>
      <c r="V950" s="8">
        <f t="shared" si="143"/>
        <v>0</v>
      </c>
      <c r="AA950" s="34">
        <f t="shared" si="146"/>
        <v>0</v>
      </c>
    </row>
    <row r="951" spans="1:27" s="2" customFormat="1" ht="11.25" customHeight="1">
      <c r="A951" s="52"/>
      <c r="B951" s="187"/>
      <c r="C951" s="183"/>
      <c r="D951" s="184"/>
      <c r="E951" s="180"/>
      <c r="F951" s="185"/>
      <c r="G951" s="184"/>
      <c r="H951" s="186"/>
      <c r="I951" s="180"/>
      <c r="J951" s="180"/>
      <c r="K951" s="223">
        <f t="shared" si="144"/>
        <v>0</v>
      </c>
      <c r="L951" s="203"/>
      <c r="M951" s="169"/>
      <c r="N951" s="171">
        <f t="shared" si="147"/>
        <v>0</v>
      </c>
      <c r="O951" s="171">
        <f t="shared" si="148"/>
        <v>0</v>
      </c>
      <c r="P951" s="97">
        <f t="shared" si="141"/>
        <v>0</v>
      </c>
      <c r="Q951" s="192"/>
      <c r="R951" s="194"/>
      <c r="S951" s="11">
        <f t="shared" si="145"/>
        <v>0</v>
      </c>
      <c r="T951" s="11">
        <f t="shared" si="145"/>
        <v>0</v>
      </c>
      <c r="U951" s="8">
        <f t="shared" si="142"/>
        <v>0</v>
      </c>
      <c r="V951" s="8">
        <f t="shared" si="143"/>
        <v>0</v>
      </c>
      <c r="AA951" s="34">
        <f t="shared" si="146"/>
        <v>0</v>
      </c>
    </row>
    <row r="952" spans="1:27" s="2" customFormat="1" ht="11.25" customHeight="1">
      <c r="A952" s="52"/>
      <c r="B952" s="182"/>
      <c r="C952" s="183"/>
      <c r="D952" s="184"/>
      <c r="E952" s="180"/>
      <c r="F952" s="185"/>
      <c r="G952" s="184"/>
      <c r="H952" s="186"/>
      <c r="I952" s="180"/>
      <c r="J952" s="180"/>
      <c r="K952" s="223">
        <f t="shared" si="144"/>
        <v>0</v>
      </c>
      <c r="L952" s="203"/>
      <c r="M952" s="169"/>
      <c r="N952" s="171">
        <f t="shared" si="147"/>
        <v>0</v>
      </c>
      <c r="O952" s="171">
        <f t="shared" si="148"/>
        <v>0</v>
      </c>
      <c r="P952" s="97">
        <f t="shared" si="141"/>
        <v>0</v>
      </c>
      <c r="Q952" s="192"/>
      <c r="R952" s="194"/>
      <c r="S952" s="11">
        <f t="shared" si="145"/>
        <v>0</v>
      </c>
      <c r="T952" s="11">
        <f t="shared" si="145"/>
        <v>0</v>
      </c>
      <c r="U952" s="8">
        <f t="shared" si="142"/>
        <v>0</v>
      </c>
      <c r="V952" s="8">
        <f t="shared" si="143"/>
        <v>0</v>
      </c>
      <c r="AA952" s="34">
        <f t="shared" si="146"/>
        <v>0</v>
      </c>
    </row>
    <row r="953" spans="1:27" s="2" customFormat="1" ht="11.25" customHeight="1">
      <c r="A953" s="52"/>
      <c r="B953" s="182"/>
      <c r="C953" s="183"/>
      <c r="D953" s="184"/>
      <c r="E953" s="180"/>
      <c r="F953" s="185"/>
      <c r="G953" s="184"/>
      <c r="H953" s="186"/>
      <c r="I953" s="180"/>
      <c r="J953" s="180"/>
      <c r="K953" s="223">
        <f t="shared" si="144"/>
        <v>0</v>
      </c>
      <c r="L953" s="203"/>
      <c r="M953" s="169"/>
      <c r="N953" s="171">
        <f t="shared" si="147"/>
        <v>0</v>
      </c>
      <c r="O953" s="171">
        <f t="shared" si="148"/>
        <v>0</v>
      </c>
      <c r="P953" s="97">
        <f t="shared" si="141"/>
        <v>0</v>
      </c>
      <c r="Q953" s="192"/>
      <c r="R953" s="194"/>
      <c r="S953" s="11">
        <f t="shared" si="145"/>
        <v>0</v>
      </c>
      <c r="T953" s="11">
        <f t="shared" si="145"/>
        <v>0</v>
      </c>
      <c r="U953" s="8">
        <f t="shared" si="142"/>
        <v>0</v>
      </c>
      <c r="V953" s="8">
        <f t="shared" si="143"/>
        <v>0</v>
      </c>
      <c r="AA953" s="34">
        <f t="shared" si="146"/>
        <v>0</v>
      </c>
    </row>
    <row r="954" spans="1:27" s="2" customFormat="1" ht="11.25" customHeight="1">
      <c r="A954" s="52"/>
      <c r="B954" s="182"/>
      <c r="C954" s="183"/>
      <c r="D954" s="184"/>
      <c r="E954" s="180"/>
      <c r="F954" s="185"/>
      <c r="G954" s="184"/>
      <c r="H954" s="186"/>
      <c r="I954" s="180"/>
      <c r="J954" s="180"/>
      <c r="K954" s="223">
        <f t="shared" si="144"/>
        <v>0</v>
      </c>
      <c r="L954" s="203"/>
      <c r="M954" s="169"/>
      <c r="N954" s="171">
        <f t="shared" si="147"/>
        <v>0</v>
      </c>
      <c r="O954" s="171">
        <f t="shared" si="148"/>
        <v>0</v>
      </c>
      <c r="P954" s="97">
        <f t="shared" si="141"/>
        <v>0</v>
      </c>
      <c r="Q954" s="192"/>
      <c r="R954" s="194"/>
      <c r="S954" s="11">
        <f t="shared" si="145"/>
        <v>0</v>
      </c>
      <c r="T954" s="11">
        <f t="shared" si="145"/>
        <v>0</v>
      </c>
      <c r="U954" s="8">
        <f t="shared" si="142"/>
        <v>0</v>
      </c>
      <c r="V954" s="8">
        <f t="shared" si="143"/>
        <v>0</v>
      </c>
      <c r="AA954" s="34">
        <f t="shared" si="146"/>
        <v>0</v>
      </c>
    </row>
    <row r="955" spans="1:27" s="2" customFormat="1" ht="11.25" customHeight="1">
      <c r="A955" s="52"/>
      <c r="B955" s="182"/>
      <c r="C955" s="183"/>
      <c r="D955" s="184"/>
      <c r="E955" s="180"/>
      <c r="F955" s="185"/>
      <c r="G955" s="184"/>
      <c r="H955" s="186"/>
      <c r="I955" s="180"/>
      <c r="J955" s="180"/>
      <c r="K955" s="223">
        <f t="shared" si="144"/>
        <v>0</v>
      </c>
      <c r="L955" s="203"/>
      <c r="M955" s="169"/>
      <c r="N955" s="171">
        <f t="shared" si="147"/>
        <v>0</v>
      </c>
      <c r="O955" s="171">
        <f t="shared" si="148"/>
        <v>0</v>
      </c>
      <c r="P955" s="97">
        <f t="shared" si="141"/>
        <v>0</v>
      </c>
      <c r="Q955" s="192"/>
      <c r="R955" s="194"/>
      <c r="S955" s="11">
        <f t="shared" si="145"/>
        <v>0</v>
      </c>
      <c r="T955" s="11">
        <f t="shared" si="145"/>
        <v>0</v>
      </c>
      <c r="U955" s="8">
        <f t="shared" si="142"/>
        <v>0</v>
      </c>
      <c r="V955" s="8">
        <f t="shared" si="143"/>
        <v>0</v>
      </c>
      <c r="AA955" s="34">
        <f t="shared" si="146"/>
        <v>0</v>
      </c>
    </row>
    <row r="956" spans="1:27" s="2" customFormat="1" ht="11.25" customHeight="1">
      <c r="A956" s="52"/>
      <c r="B956" s="182"/>
      <c r="C956" s="183"/>
      <c r="D956" s="184"/>
      <c r="E956" s="180"/>
      <c r="F956" s="185"/>
      <c r="G956" s="184"/>
      <c r="H956" s="186"/>
      <c r="I956" s="180"/>
      <c r="J956" s="180"/>
      <c r="K956" s="223">
        <f t="shared" si="144"/>
        <v>0</v>
      </c>
      <c r="L956" s="203"/>
      <c r="M956" s="169"/>
      <c r="N956" s="171">
        <f t="shared" si="147"/>
        <v>0</v>
      </c>
      <c r="O956" s="171">
        <f t="shared" si="148"/>
        <v>0</v>
      </c>
      <c r="P956" s="97">
        <f t="shared" si="141"/>
        <v>0</v>
      </c>
      <c r="Q956" s="192"/>
      <c r="R956" s="194"/>
      <c r="S956" s="11">
        <f t="shared" si="145"/>
        <v>0</v>
      </c>
      <c r="T956" s="11">
        <f t="shared" si="145"/>
        <v>0</v>
      </c>
      <c r="U956" s="8">
        <f t="shared" si="142"/>
        <v>0</v>
      </c>
      <c r="V956" s="8">
        <f t="shared" si="143"/>
        <v>0</v>
      </c>
      <c r="AA956" s="34">
        <f t="shared" si="146"/>
        <v>0</v>
      </c>
    </row>
    <row r="957" spans="1:27" s="2" customFormat="1" ht="11.25" customHeight="1">
      <c r="A957" s="52"/>
      <c r="B957" s="182"/>
      <c r="C957" s="183"/>
      <c r="D957" s="184"/>
      <c r="E957" s="180"/>
      <c r="F957" s="185"/>
      <c r="G957" s="184"/>
      <c r="H957" s="186"/>
      <c r="I957" s="180"/>
      <c r="J957" s="180"/>
      <c r="K957" s="223">
        <f t="shared" si="144"/>
        <v>0</v>
      </c>
      <c r="L957" s="203"/>
      <c r="M957" s="169"/>
      <c r="N957" s="171">
        <f t="shared" si="147"/>
        <v>0</v>
      </c>
      <c r="O957" s="171">
        <f t="shared" si="148"/>
        <v>0</v>
      </c>
      <c r="P957" s="97">
        <f t="shared" si="141"/>
        <v>0</v>
      </c>
      <c r="Q957" s="192"/>
      <c r="R957" s="194"/>
      <c r="S957" s="11">
        <f t="shared" si="145"/>
        <v>0</v>
      </c>
      <c r="T957" s="11">
        <f t="shared" si="145"/>
        <v>0</v>
      </c>
      <c r="U957" s="8">
        <f t="shared" si="142"/>
        <v>0</v>
      </c>
      <c r="V957" s="8">
        <f t="shared" si="143"/>
        <v>0</v>
      </c>
      <c r="AA957" s="34">
        <f t="shared" si="146"/>
        <v>0</v>
      </c>
    </row>
    <row r="958" spans="1:27" s="2" customFormat="1" ht="11.25" customHeight="1">
      <c r="A958" s="52"/>
      <c r="B958" s="187"/>
      <c r="C958" s="183"/>
      <c r="D958" s="184"/>
      <c r="E958" s="180"/>
      <c r="F958" s="185"/>
      <c r="G958" s="184"/>
      <c r="H958" s="186"/>
      <c r="I958" s="180"/>
      <c r="J958" s="180"/>
      <c r="K958" s="223">
        <f t="shared" si="144"/>
        <v>0</v>
      </c>
      <c r="L958" s="203"/>
      <c r="M958" s="169"/>
      <c r="N958" s="171">
        <f t="shared" si="147"/>
        <v>0</v>
      </c>
      <c r="O958" s="171">
        <f t="shared" si="148"/>
        <v>0</v>
      </c>
      <c r="P958" s="97">
        <f t="shared" si="141"/>
        <v>0</v>
      </c>
      <c r="Q958" s="192"/>
      <c r="R958" s="194"/>
      <c r="S958" s="11">
        <f t="shared" si="145"/>
        <v>0</v>
      </c>
      <c r="T958" s="11">
        <f t="shared" si="145"/>
        <v>0</v>
      </c>
      <c r="U958" s="8">
        <f t="shared" si="142"/>
        <v>0</v>
      </c>
      <c r="V958" s="8">
        <f t="shared" si="143"/>
        <v>0</v>
      </c>
      <c r="AA958" s="34">
        <f t="shared" si="146"/>
        <v>0</v>
      </c>
    </row>
    <row r="959" spans="1:27" s="2" customFormat="1" ht="11.25" customHeight="1">
      <c r="A959" s="52"/>
      <c r="B959" s="182"/>
      <c r="C959" s="183"/>
      <c r="D959" s="184"/>
      <c r="E959" s="180"/>
      <c r="F959" s="185"/>
      <c r="G959" s="184"/>
      <c r="H959" s="186"/>
      <c r="I959" s="180"/>
      <c r="J959" s="180"/>
      <c r="K959" s="223">
        <f t="shared" si="144"/>
        <v>0</v>
      </c>
      <c r="L959" s="203"/>
      <c r="M959" s="169"/>
      <c r="N959" s="171">
        <f t="shared" si="147"/>
        <v>0</v>
      </c>
      <c r="O959" s="171">
        <f t="shared" si="148"/>
        <v>0</v>
      </c>
      <c r="P959" s="97">
        <f t="shared" si="141"/>
        <v>0</v>
      </c>
      <c r="Q959" s="192"/>
      <c r="R959" s="194"/>
      <c r="S959" s="11">
        <f t="shared" si="145"/>
        <v>0</v>
      </c>
      <c r="T959" s="11">
        <f t="shared" si="145"/>
        <v>0</v>
      </c>
      <c r="U959" s="8">
        <f t="shared" si="142"/>
        <v>0</v>
      </c>
      <c r="V959" s="8">
        <f t="shared" si="143"/>
        <v>0</v>
      </c>
      <c r="AA959" s="34">
        <f t="shared" si="146"/>
        <v>0</v>
      </c>
    </row>
    <row r="960" spans="1:27" s="2" customFormat="1" ht="11.25" customHeight="1">
      <c r="A960" s="52"/>
      <c r="B960" s="182"/>
      <c r="C960" s="183"/>
      <c r="D960" s="184"/>
      <c r="E960" s="180"/>
      <c r="F960" s="185"/>
      <c r="G960" s="184"/>
      <c r="H960" s="186"/>
      <c r="I960" s="180"/>
      <c r="J960" s="180"/>
      <c r="K960" s="223">
        <f t="shared" si="144"/>
        <v>0</v>
      </c>
      <c r="L960" s="203"/>
      <c r="M960" s="169"/>
      <c r="N960" s="171">
        <f t="shared" si="147"/>
        <v>0</v>
      </c>
      <c r="O960" s="171">
        <f t="shared" si="148"/>
        <v>0</v>
      </c>
      <c r="P960" s="97">
        <f t="shared" si="141"/>
        <v>0</v>
      </c>
      <c r="Q960" s="192"/>
      <c r="R960" s="194"/>
      <c r="S960" s="11">
        <f t="shared" si="145"/>
        <v>0</v>
      </c>
      <c r="T960" s="11">
        <f t="shared" si="145"/>
        <v>0</v>
      </c>
      <c r="U960" s="8">
        <f t="shared" si="142"/>
        <v>0</v>
      </c>
      <c r="V960" s="8">
        <f t="shared" si="143"/>
        <v>0</v>
      </c>
      <c r="AA960" s="34">
        <f t="shared" si="146"/>
        <v>0</v>
      </c>
    </row>
    <row r="961" spans="1:27" s="2" customFormat="1" ht="11.25" customHeight="1">
      <c r="A961" s="52"/>
      <c r="B961" s="182"/>
      <c r="C961" s="183"/>
      <c r="D961" s="184"/>
      <c r="E961" s="180"/>
      <c r="F961" s="185"/>
      <c r="G961" s="184"/>
      <c r="H961" s="186"/>
      <c r="I961" s="180"/>
      <c r="J961" s="180"/>
      <c r="K961" s="223">
        <f t="shared" si="144"/>
        <v>0</v>
      </c>
      <c r="L961" s="203"/>
      <c r="M961" s="169"/>
      <c r="N961" s="171">
        <f t="shared" si="147"/>
        <v>0</v>
      </c>
      <c r="O961" s="171">
        <f t="shared" si="148"/>
        <v>0</v>
      </c>
      <c r="P961" s="97">
        <f t="shared" si="141"/>
        <v>0</v>
      </c>
      <c r="Q961" s="192"/>
      <c r="R961" s="194"/>
      <c r="S961" s="11">
        <f t="shared" si="145"/>
        <v>0</v>
      </c>
      <c r="T961" s="11">
        <f t="shared" si="145"/>
        <v>0</v>
      </c>
      <c r="U961" s="8">
        <f t="shared" si="142"/>
        <v>0</v>
      </c>
      <c r="V961" s="8">
        <f t="shared" si="143"/>
        <v>0</v>
      </c>
      <c r="AA961" s="34">
        <f t="shared" si="146"/>
        <v>0</v>
      </c>
    </row>
    <row r="962" spans="1:27" s="2" customFormat="1" ht="11.25" customHeight="1">
      <c r="A962" s="52"/>
      <c r="B962" s="187"/>
      <c r="C962" s="183"/>
      <c r="D962" s="184"/>
      <c r="E962" s="180"/>
      <c r="F962" s="185"/>
      <c r="G962" s="184"/>
      <c r="H962" s="186"/>
      <c r="I962" s="180"/>
      <c r="J962" s="180"/>
      <c r="K962" s="223">
        <f t="shared" si="144"/>
        <v>0</v>
      </c>
      <c r="L962" s="203"/>
      <c r="M962" s="169"/>
      <c r="N962" s="171">
        <f t="shared" si="147"/>
        <v>0</v>
      </c>
      <c r="O962" s="171">
        <f t="shared" si="148"/>
        <v>0</v>
      </c>
      <c r="P962" s="97">
        <f t="shared" si="141"/>
        <v>0</v>
      </c>
      <c r="Q962" s="192"/>
      <c r="R962" s="194"/>
      <c r="S962" s="11">
        <f t="shared" si="145"/>
        <v>0</v>
      </c>
      <c r="T962" s="11">
        <f t="shared" si="145"/>
        <v>0</v>
      </c>
      <c r="U962" s="8">
        <f t="shared" si="142"/>
        <v>0</v>
      </c>
      <c r="V962" s="8">
        <f t="shared" si="143"/>
        <v>0</v>
      </c>
      <c r="AA962" s="34">
        <f t="shared" si="146"/>
        <v>0</v>
      </c>
    </row>
    <row r="963" spans="1:27" s="2" customFormat="1" ht="11.25" customHeight="1">
      <c r="A963" s="52"/>
      <c r="B963" s="182"/>
      <c r="C963" s="183"/>
      <c r="D963" s="184"/>
      <c r="E963" s="180"/>
      <c r="F963" s="185"/>
      <c r="G963" s="184"/>
      <c r="H963" s="186"/>
      <c r="I963" s="180"/>
      <c r="J963" s="180"/>
      <c r="K963" s="223">
        <f t="shared" si="144"/>
        <v>0</v>
      </c>
      <c r="L963" s="203"/>
      <c r="M963" s="169"/>
      <c r="N963" s="171">
        <f t="shared" si="147"/>
        <v>0</v>
      </c>
      <c r="O963" s="171">
        <f t="shared" si="148"/>
        <v>0</v>
      </c>
      <c r="P963" s="97">
        <f t="shared" si="141"/>
        <v>0</v>
      </c>
      <c r="Q963" s="192"/>
      <c r="R963" s="194"/>
      <c r="S963" s="11">
        <f t="shared" si="145"/>
        <v>0</v>
      </c>
      <c r="T963" s="11">
        <f t="shared" si="145"/>
        <v>0</v>
      </c>
      <c r="U963" s="8">
        <f t="shared" si="142"/>
        <v>0</v>
      </c>
      <c r="V963" s="8">
        <f t="shared" si="143"/>
        <v>0</v>
      </c>
      <c r="AA963" s="34">
        <f t="shared" si="146"/>
        <v>0</v>
      </c>
    </row>
    <row r="964" spans="1:27" s="2" customFormat="1" ht="11.25" customHeight="1">
      <c r="A964" s="52"/>
      <c r="B964" s="182"/>
      <c r="C964" s="183"/>
      <c r="D964" s="184"/>
      <c r="E964" s="180"/>
      <c r="F964" s="185"/>
      <c r="G964" s="184"/>
      <c r="H964" s="186"/>
      <c r="I964" s="180"/>
      <c r="J964" s="180"/>
      <c r="K964" s="223">
        <f t="shared" si="144"/>
        <v>0</v>
      </c>
      <c r="L964" s="203"/>
      <c r="M964" s="169"/>
      <c r="N964" s="171">
        <f t="shared" si="147"/>
        <v>0</v>
      </c>
      <c r="O964" s="171">
        <f t="shared" si="148"/>
        <v>0</v>
      </c>
      <c r="P964" s="97">
        <f t="shared" si="141"/>
        <v>0</v>
      </c>
      <c r="Q964" s="192"/>
      <c r="R964" s="194"/>
      <c r="S964" s="11">
        <f t="shared" si="145"/>
        <v>0</v>
      </c>
      <c r="T964" s="11">
        <f t="shared" si="145"/>
        <v>0</v>
      </c>
      <c r="U964" s="8">
        <f t="shared" si="142"/>
        <v>0</v>
      </c>
      <c r="V964" s="8">
        <f t="shared" si="143"/>
        <v>0</v>
      </c>
      <c r="AA964" s="34">
        <f t="shared" si="146"/>
        <v>0</v>
      </c>
    </row>
    <row r="965" spans="1:27" s="2" customFormat="1" ht="11.25" customHeight="1">
      <c r="A965" s="52"/>
      <c r="B965" s="182"/>
      <c r="C965" s="183"/>
      <c r="D965" s="184"/>
      <c r="E965" s="180"/>
      <c r="F965" s="185"/>
      <c r="G965" s="184"/>
      <c r="H965" s="186"/>
      <c r="I965" s="180"/>
      <c r="J965" s="180"/>
      <c r="K965" s="223">
        <f t="shared" si="144"/>
        <v>0</v>
      </c>
      <c r="L965" s="203"/>
      <c r="M965" s="169"/>
      <c r="N965" s="171">
        <f t="shared" si="147"/>
        <v>0</v>
      </c>
      <c r="O965" s="171">
        <f t="shared" si="148"/>
        <v>0</v>
      </c>
      <c r="P965" s="97">
        <f t="shared" si="141"/>
        <v>0</v>
      </c>
      <c r="Q965" s="192"/>
      <c r="R965" s="194"/>
      <c r="S965" s="11">
        <f t="shared" si="145"/>
        <v>0</v>
      </c>
      <c r="T965" s="11">
        <f t="shared" si="145"/>
        <v>0</v>
      </c>
      <c r="U965" s="8">
        <f t="shared" si="142"/>
        <v>0</v>
      </c>
      <c r="V965" s="8">
        <f t="shared" si="143"/>
        <v>0</v>
      </c>
      <c r="AA965" s="34">
        <f t="shared" si="146"/>
        <v>0</v>
      </c>
    </row>
    <row r="966" spans="1:27" s="8" customFormat="1" ht="11.25" customHeight="1">
      <c r="A966" s="41"/>
      <c r="B966" s="188"/>
      <c r="C966" s="189"/>
      <c r="D966" s="190"/>
      <c r="E966" s="181"/>
      <c r="F966" s="185"/>
      <c r="G966" s="184"/>
      <c r="H966" s="186"/>
      <c r="I966" s="181"/>
      <c r="J966" s="181"/>
      <c r="K966" s="223">
        <f t="shared" si="144"/>
        <v>0</v>
      </c>
      <c r="L966" s="204"/>
      <c r="M966" s="170"/>
      <c r="N966" s="171">
        <f t="shared" si="147"/>
        <v>0</v>
      </c>
      <c r="O966" s="171">
        <f t="shared" si="148"/>
        <v>0</v>
      </c>
      <c r="P966" s="97">
        <f t="shared" si="141"/>
        <v>0</v>
      </c>
      <c r="Q966" s="192"/>
      <c r="R966" s="193"/>
      <c r="S966" s="11">
        <f t="shared" si="145"/>
        <v>0</v>
      </c>
      <c r="T966" s="11">
        <f t="shared" si="145"/>
        <v>0</v>
      </c>
      <c r="U966" s="8">
        <f t="shared" si="142"/>
        <v>0</v>
      </c>
      <c r="V966" s="8">
        <f t="shared" si="143"/>
        <v>0</v>
      </c>
      <c r="AA966" s="34">
        <f t="shared" si="146"/>
        <v>0</v>
      </c>
    </row>
    <row r="967" spans="1:27" s="2" customFormat="1" ht="11.25" customHeight="1">
      <c r="A967" s="52"/>
      <c r="B967" s="187"/>
      <c r="C967" s="183"/>
      <c r="D967" s="184"/>
      <c r="E967" s="180"/>
      <c r="F967" s="185"/>
      <c r="G967" s="184"/>
      <c r="H967" s="186"/>
      <c r="I967" s="180"/>
      <c r="J967" s="180"/>
      <c r="K967" s="223">
        <f t="shared" si="144"/>
        <v>0</v>
      </c>
      <c r="L967" s="203"/>
      <c r="M967" s="169"/>
      <c r="N967" s="171">
        <f t="shared" si="147"/>
        <v>0</v>
      </c>
      <c r="O967" s="171">
        <f t="shared" si="148"/>
        <v>0</v>
      </c>
      <c r="P967" s="97">
        <f t="shared" si="141"/>
        <v>0</v>
      </c>
      <c r="Q967" s="192"/>
      <c r="R967" s="194"/>
      <c r="S967" s="11">
        <f t="shared" si="145"/>
        <v>0</v>
      </c>
      <c r="T967" s="11">
        <f t="shared" si="145"/>
        <v>0</v>
      </c>
      <c r="U967" s="8">
        <f t="shared" si="142"/>
        <v>0</v>
      </c>
      <c r="V967" s="8">
        <f t="shared" si="143"/>
        <v>0</v>
      </c>
      <c r="AA967" s="34">
        <f t="shared" si="146"/>
        <v>0</v>
      </c>
    </row>
    <row r="968" spans="1:27" s="2" customFormat="1" ht="11.25" customHeight="1">
      <c r="A968" s="52"/>
      <c r="B968" s="182"/>
      <c r="C968" s="183"/>
      <c r="D968" s="184"/>
      <c r="E968" s="180"/>
      <c r="F968" s="185"/>
      <c r="G968" s="184"/>
      <c r="H968" s="186"/>
      <c r="I968" s="180"/>
      <c r="J968" s="180"/>
      <c r="K968" s="223">
        <f t="shared" si="144"/>
        <v>0</v>
      </c>
      <c r="L968" s="203"/>
      <c r="M968" s="169"/>
      <c r="N968" s="171">
        <f t="shared" si="147"/>
        <v>0</v>
      </c>
      <c r="O968" s="171">
        <f t="shared" si="148"/>
        <v>0</v>
      </c>
      <c r="P968" s="97">
        <f t="shared" si="141"/>
        <v>0</v>
      </c>
      <c r="Q968" s="192"/>
      <c r="R968" s="194"/>
      <c r="S968" s="11">
        <f t="shared" si="145"/>
        <v>0</v>
      </c>
      <c r="T968" s="11">
        <f t="shared" si="145"/>
        <v>0</v>
      </c>
      <c r="U968" s="8">
        <f t="shared" si="142"/>
        <v>0</v>
      </c>
      <c r="V968" s="8">
        <f t="shared" si="143"/>
        <v>0</v>
      </c>
      <c r="AA968" s="34">
        <f t="shared" si="146"/>
        <v>0</v>
      </c>
    </row>
    <row r="969" spans="1:27" s="2" customFormat="1" ht="11.25" customHeight="1">
      <c r="A969" s="52"/>
      <c r="B969" s="182"/>
      <c r="C969" s="183"/>
      <c r="D969" s="184"/>
      <c r="E969" s="180"/>
      <c r="F969" s="185"/>
      <c r="G969" s="184"/>
      <c r="H969" s="186"/>
      <c r="I969" s="180"/>
      <c r="J969" s="180"/>
      <c r="K969" s="223">
        <f t="shared" si="144"/>
        <v>0</v>
      </c>
      <c r="L969" s="203"/>
      <c r="M969" s="169"/>
      <c r="N969" s="171">
        <f t="shared" si="147"/>
        <v>0</v>
      </c>
      <c r="O969" s="171">
        <f t="shared" si="148"/>
        <v>0</v>
      </c>
      <c r="P969" s="97">
        <f t="shared" si="141"/>
        <v>0</v>
      </c>
      <c r="Q969" s="192"/>
      <c r="R969" s="194"/>
      <c r="S969" s="11">
        <f t="shared" si="145"/>
        <v>0</v>
      </c>
      <c r="T969" s="11">
        <f t="shared" si="145"/>
        <v>0</v>
      </c>
      <c r="U969" s="8">
        <f t="shared" si="142"/>
        <v>0</v>
      </c>
      <c r="V969" s="8">
        <f t="shared" si="143"/>
        <v>0</v>
      </c>
      <c r="AA969" s="34">
        <f t="shared" si="146"/>
        <v>0</v>
      </c>
    </row>
    <row r="970" spans="1:27" s="2" customFormat="1" ht="11.25" customHeight="1">
      <c r="A970" s="52"/>
      <c r="B970" s="182"/>
      <c r="C970" s="183"/>
      <c r="D970" s="184"/>
      <c r="E970" s="180"/>
      <c r="F970" s="185"/>
      <c r="G970" s="184"/>
      <c r="H970" s="186"/>
      <c r="I970" s="180"/>
      <c r="J970" s="180"/>
      <c r="K970" s="223">
        <f t="shared" si="144"/>
        <v>0</v>
      </c>
      <c r="L970" s="203"/>
      <c r="M970" s="169"/>
      <c r="N970" s="171">
        <f t="shared" si="147"/>
        <v>0</v>
      </c>
      <c r="O970" s="171">
        <f t="shared" si="148"/>
        <v>0</v>
      </c>
      <c r="P970" s="97">
        <f t="shared" si="141"/>
        <v>0</v>
      </c>
      <c r="Q970" s="192"/>
      <c r="R970" s="194"/>
      <c r="S970" s="11">
        <f t="shared" si="145"/>
        <v>0</v>
      </c>
      <c r="T970" s="11">
        <f t="shared" si="145"/>
        <v>0</v>
      </c>
      <c r="U970" s="8">
        <f t="shared" si="142"/>
        <v>0</v>
      </c>
      <c r="V970" s="8">
        <f t="shared" si="143"/>
        <v>0</v>
      </c>
      <c r="AA970" s="34">
        <f t="shared" si="146"/>
        <v>0</v>
      </c>
    </row>
    <row r="971" spans="1:27" s="8" customFormat="1" ht="11.25" customHeight="1" thickBot="1">
      <c r="A971" s="41"/>
      <c r="B971" s="85"/>
      <c r="C971" s="68"/>
      <c r="D971" s="228"/>
      <c r="E971" s="116"/>
      <c r="F971" s="234"/>
      <c r="G971" s="235"/>
      <c r="H971" s="236"/>
      <c r="I971" s="116"/>
      <c r="J971" s="116"/>
      <c r="K971" s="233">
        <f t="shared" si="144"/>
        <v>0</v>
      </c>
      <c r="L971" s="231"/>
      <c r="M971" s="116"/>
      <c r="N971" s="97">
        <f t="shared" si="147"/>
        <v>0</v>
      </c>
      <c r="O971" s="97">
        <f t="shared" si="148"/>
        <v>0</v>
      </c>
      <c r="P971" s="97">
        <f t="shared" si="141"/>
        <v>0</v>
      </c>
      <c r="Q971" s="97"/>
      <c r="R971" s="232"/>
      <c r="S971" s="11">
        <f t="shared" si="145"/>
        <v>0</v>
      </c>
      <c r="T971" s="11">
        <f t="shared" si="145"/>
        <v>0</v>
      </c>
      <c r="U971" s="8">
        <f t="shared" si="142"/>
        <v>0</v>
      </c>
      <c r="V971" s="8">
        <f t="shared" si="143"/>
        <v>0</v>
      </c>
      <c r="AA971" s="34">
        <f>AA972</f>
        <v>1</v>
      </c>
    </row>
    <row r="972" spans="1:27" s="8" customFormat="1" ht="15" thickBot="1" thickTop="1">
      <c r="A972" s="42"/>
      <c r="B972" s="18" t="s">
        <v>2231</v>
      </c>
      <c r="C972" s="67"/>
      <c r="D972" s="118"/>
      <c r="E972" s="119"/>
      <c r="F972" s="120"/>
      <c r="G972" s="121"/>
      <c r="H972" s="122"/>
      <c r="I972" s="30">
        <f>SUBTOTAL(9,I941:I971)</f>
        <v>0</v>
      </c>
      <c r="J972" s="30">
        <f>SUBTOTAL(9,J941:J971)</f>
        <v>0</v>
      </c>
      <c r="K972" s="217">
        <f>SUBTOTAL(9,K941:K971)</f>
        <v>0</v>
      </c>
      <c r="L972" s="30">
        <f>SUM(L943:L971)</f>
        <v>0</v>
      </c>
      <c r="M972" s="30">
        <f>SUM(M943:M971)</f>
        <v>0</v>
      </c>
      <c r="N972" s="30">
        <f>SUBTOTAL(9,N941:N971)</f>
        <v>0</v>
      </c>
      <c r="O972" s="30">
        <f>SUBTOTAL(9,O941:O971)</f>
        <v>0</v>
      </c>
      <c r="P972" s="168">
        <f>SUBTOTAL(9,P941:P971)</f>
        <v>0</v>
      </c>
      <c r="Q972" s="81"/>
      <c r="R972" s="43"/>
      <c r="S972" s="11">
        <f t="shared" si="145"/>
        <v>0</v>
      </c>
      <c r="T972" s="11">
        <f t="shared" si="145"/>
        <v>0</v>
      </c>
      <c r="U972" s="8">
        <f t="shared" si="142"/>
        <v>0</v>
      </c>
      <c r="V972" s="8">
        <f t="shared" si="143"/>
        <v>0</v>
      </c>
      <c r="W972" s="8">
        <f t="shared" si="143"/>
        <v>0</v>
      </c>
      <c r="AA972" s="8">
        <f>IF(SUM(AA943:AA970)&gt;0,1,0)</f>
        <v>1</v>
      </c>
    </row>
    <row r="973" spans="1:27" s="8" customFormat="1" ht="11.25" customHeight="1" thickBot="1" thickTop="1">
      <c r="A973" s="44"/>
      <c r="B973" s="15"/>
      <c r="C973" s="68"/>
      <c r="D973" s="76"/>
      <c r="E973" s="28"/>
      <c r="F973" s="65"/>
      <c r="G973" s="76"/>
      <c r="H973" s="113"/>
      <c r="I973" s="28"/>
      <c r="J973" s="28"/>
      <c r="K973" s="214"/>
      <c r="L973" s="201"/>
      <c r="M973" s="28"/>
      <c r="N973" s="95"/>
      <c r="O973" s="95"/>
      <c r="P973" s="95"/>
      <c r="Q973" s="79"/>
      <c r="R973" s="10"/>
      <c r="S973" s="11"/>
      <c r="U973" s="11"/>
      <c r="AA973" s="8">
        <f>+AA972</f>
        <v>1</v>
      </c>
    </row>
    <row r="974" spans="1:27" s="59" customFormat="1" ht="39" customHeight="1" thickBot="1">
      <c r="A974" s="55"/>
      <c r="B974" s="56" t="s">
        <v>2232</v>
      </c>
      <c r="C974" s="69"/>
      <c r="D974" s="74"/>
      <c r="E974" s="57"/>
      <c r="F974" s="151"/>
      <c r="G974" s="74"/>
      <c r="H974" s="152"/>
      <c r="I974" s="226">
        <f aca="true" t="shared" si="149" ref="I974:P974">I972+I939+I906+I854+I821+I788+I753+I720+I687+I654+I619+I586+I553+I520+I487+I454+I421+I418+I383+I350+I317+I284+I249+I214+I181+I148+I113+I81+I46</f>
        <v>0</v>
      </c>
      <c r="J974" s="226">
        <f t="shared" si="149"/>
        <v>0</v>
      </c>
      <c r="K974" s="226">
        <f t="shared" si="149"/>
        <v>0</v>
      </c>
      <c r="L974" s="197">
        <f t="shared" si="149"/>
        <v>0</v>
      </c>
      <c r="M974" s="197">
        <f t="shared" si="149"/>
        <v>0</v>
      </c>
      <c r="N974" s="197">
        <f t="shared" si="149"/>
        <v>0</v>
      </c>
      <c r="O974" s="197">
        <f t="shared" si="149"/>
        <v>0</v>
      </c>
      <c r="P974" s="197">
        <f t="shared" si="149"/>
        <v>0</v>
      </c>
      <c r="Q974" s="84"/>
      <c r="R974" s="58"/>
      <c r="T974" s="166">
        <f>(SUM(I454,I487,I520,I553,I586,I619,I654,I687,I720,I753,I788,I821,I854,I906,I939,I972)+0.0001)/(SUM(K454,K487,K520,K553,K586,K619,K654,K687,K720,K753,K788,K821,K854,K906,K939,K972)+0.0001)</f>
        <v>1</v>
      </c>
      <c r="U974" s="167">
        <f>1-T974</f>
        <v>0</v>
      </c>
      <c r="V974" s="166">
        <f>(SUM(N454,N487,N520,N553,N586,N619,N654,N687,N720,N753,N788,N821,N854,N906,N939,N972)+0.0001)/(SUM(P454,P487,P520,P553,P586,P619,P654,P687,P720,P753,P788,P821,P854,P906,P939,P972)+0.0001)</f>
        <v>1</v>
      </c>
      <c r="W974" s="167">
        <f>1-V974</f>
        <v>0</v>
      </c>
      <c r="AA974" s="59">
        <v>1</v>
      </c>
    </row>
    <row r="975" spans="2:23" s="8" customFormat="1" ht="33" customHeight="1">
      <c r="B975" s="91" t="s">
        <v>869</v>
      </c>
      <c r="C975" s="70"/>
      <c r="D975" s="75"/>
      <c r="E975" s="23"/>
      <c r="F975" s="70"/>
      <c r="G975" s="75"/>
      <c r="H975" s="153"/>
      <c r="I975" s="23"/>
      <c r="J975" s="23"/>
      <c r="K975" s="23"/>
      <c r="L975" s="23"/>
      <c r="M975" s="23"/>
      <c r="N975" s="23"/>
      <c r="O975" s="23"/>
      <c r="P975" s="23"/>
      <c r="Q975" s="23"/>
      <c r="T975" s="165" t="s">
        <v>2132</v>
      </c>
      <c r="U975" s="165" t="s">
        <v>2133</v>
      </c>
      <c r="V975" s="165" t="s">
        <v>2132</v>
      </c>
      <c r="W975" s="165" t="s">
        <v>2133</v>
      </c>
    </row>
    <row r="976" spans="2:22" ht="26.25">
      <c r="B976" s="161" t="s">
        <v>2233</v>
      </c>
      <c r="S976" s="164"/>
      <c r="T976" s="164"/>
      <c r="U976" s="164"/>
      <c r="V976" s="164"/>
    </row>
    <row r="977" ht="12.75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</sheetData>
  <sheetProtection password="CBF3" sheet="1" objects="1" scenarios="1" selectLockedCells="1"/>
  <mergeCells count="8">
    <mergeCell ref="O5:P6"/>
    <mergeCell ref="T9:U9"/>
    <mergeCell ref="A3:B3"/>
    <mergeCell ref="A7:C8"/>
    <mergeCell ref="E5:F5"/>
    <mergeCell ref="E6:F6"/>
    <mergeCell ref="E7:F7"/>
    <mergeCell ref="E8:F8"/>
  </mergeCells>
  <conditionalFormatting sqref="P824">
    <cfRule type="expression" priority="7" dxfId="0" stopIfTrue="1">
      <formula>(N824+O824)&lt;&gt;P824</formula>
    </cfRule>
  </conditionalFormatting>
  <conditionalFormatting sqref="P825:P854">
    <cfRule type="expression" priority="4" dxfId="0" stopIfTrue="1">
      <formula>(N825+O825)&lt;&gt;P825</formula>
    </cfRule>
  </conditionalFormatting>
  <conditionalFormatting sqref="P942">
    <cfRule type="expression" priority="3" dxfId="0" stopIfTrue="1">
      <formula>(N942+O942)&lt;&gt;P942</formula>
    </cfRule>
  </conditionalFormatting>
  <conditionalFormatting sqref="P943:P972">
    <cfRule type="expression" priority="2" dxfId="0" stopIfTrue="1">
      <formula>(N943+O943)&lt;&gt;P943</formula>
    </cfRule>
  </conditionalFormatting>
  <conditionalFormatting sqref="P556:P586">
    <cfRule type="expression" priority="1" dxfId="0" stopIfTrue="1">
      <formula>(N556+O556)&lt;&gt;P556</formula>
    </cfRule>
  </conditionalFormatting>
  <printOptions/>
  <pageMargins left="0.5511811023622047" right="0.5511811023622047" top="0.5905511811023623" bottom="0.6692913385826772" header="0.31496062992125984" footer="0.5118110236220472"/>
  <pageSetup fitToHeight="9" horizontalDpi="600" verticalDpi="600" orientation="landscape" paperSize="8" scale="50" r:id="rId2"/>
  <headerFooter alignWithMargins="0">
    <oddHeader>&amp;LBOFAS vzw&amp;R&amp;F</oddHeader>
    <oddFooter>&amp;L
versie 20/10/2010
vervangt versie 12/05/2006&amp;C
&amp;P van &amp;N&amp;R
Printdatum :&amp;D</oddFooter>
  </headerFooter>
  <colBreaks count="1" manualBreakCount="1">
    <brk id="19" min="4" max="97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T8503_detail V-VR_v2</dc:title>
  <dc:subject>detail bij terugbetalingsaanvragen V-VR</dc:subject>
  <dc:creator>BOFAS</dc:creator>
  <cp:keywords/>
  <dc:description>datum opmaak: 12/05/2006, gewijzigd 10/03/2011 aanpassing 27/04/2011: beveiliging- toevoegen rijen en breder maken totaalkolommen</dc:description>
  <cp:lastModifiedBy>Katrien Achten</cp:lastModifiedBy>
  <cp:lastPrinted>2010-10-20T11:54:47Z</cp:lastPrinted>
  <dcterms:created xsi:type="dcterms:W3CDTF">1998-07-23T11:10:54Z</dcterms:created>
  <dcterms:modified xsi:type="dcterms:W3CDTF">2019-07-08T10:01:31Z</dcterms:modified>
  <cp:category/>
  <cp:version/>
  <cp:contentType/>
  <cp:contentStatus/>
</cp:coreProperties>
</file>